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680" windowHeight="12600"/>
  </bookViews>
  <sheets>
    <sheet name="23Jan" sheetId="7" r:id="rId1"/>
    <sheet name="Feuil1" sheetId="1" r:id="rId2"/>
    <sheet name="Feuil2" sheetId="2" r:id="rId3"/>
    <sheet name="Feuil3" sheetId="3" r:id="rId4"/>
    <sheet name="Feuil4" sheetId="4" r:id="rId5"/>
    <sheet name="Feuil5" sheetId="5" r:id="rId6"/>
    <sheet name="Feuil6" sheetId="6" r:id="rId7"/>
  </sheets>
  <definedNames>
    <definedName name="_xlnm.Print_Area" localSheetId="2">Feuil2!$L$4:$U$16</definedName>
    <definedName name="_xlnm.Print_Area" localSheetId="3">Feuil3!$O$4:$X$15</definedName>
    <definedName name="_xlnm.Print_Area" localSheetId="5">Feuil5!$A$1:$R$17</definedName>
    <definedName name="_xlnm.Print_Area" localSheetId="6">Feuil6!$A$1:$B$34</definedName>
  </definedNames>
  <calcPr calcId="124519"/>
</workbook>
</file>

<file path=xl/calcChain.xml><?xml version="1.0" encoding="utf-8"?>
<calcChain xmlns="http://schemas.openxmlformats.org/spreadsheetml/2006/main">
  <c r="N10" i="7"/>
  <c r="N8"/>
  <c r="N6"/>
  <c r="N4"/>
  <c r="K10"/>
  <c r="K8"/>
  <c r="K6"/>
  <c r="K4"/>
  <c r="S6"/>
  <c r="S4"/>
  <c r="I31" i="2"/>
  <c r="H31"/>
</calcChain>
</file>

<file path=xl/sharedStrings.xml><?xml version="1.0" encoding="utf-8"?>
<sst xmlns="http://schemas.openxmlformats.org/spreadsheetml/2006/main" count="432" uniqueCount="120">
  <si>
    <t>BOUTEILLE à JUS pet</t>
  </si>
  <si>
    <t xml:space="preserve">SICALAIT(1 ou 2 palettes par 5 palettes le cout de transport à la palette est le même seule possibilité de revoir le prix à la baisse c'est de prendre 14 palettes ( un camion )
</t>
  </si>
  <si>
    <t>volume</t>
  </si>
  <si>
    <t xml:space="preserve">qauntité /palette </t>
  </si>
  <si>
    <t>prix unité</t>
  </si>
  <si>
    <t>pdg-plastique</t>
  </si>
  <si>
    <t>prix unitaire /palette</t>
  </si>
  <si>
    <t>prix unitaire / 5p</t>
  </si>
  <si>
    <t>prix unitaire /10 p</t>
  </si>
  <si>
    <t>prix entier/ 1 p</t>
  </si>
  <si>
    <t>prix entier/ 5 p</t>
  </si>
  <si>
    <t>prix entier /10 p</t>
  </si>
  <si>
    <t>qté bouchon/carton</t>
  </si>
  <si>
    <t>couleur aux choix</t>
  </si>
  <si>
    <t>prix bouchon unitaire</t>
  </si>
  <si>
    <t>vert, orange, jaune ou noir</t>
  </si>
  <si>
    <t>consommation kedy/mois</t>
  </si>
  <si>
    <t>Sicalet</t>
  </si>
  <si>
    <t>Temaco</t>
  </si>
  <si>
    <t>PDG</t>
  </si>
  <si>
    <t>KALLER</t>
  </si>
  <si>
    <t xml:space="preserve">KALLER demi-camion </t>
  </si>
  <si>
    <t>Volume</t>
  </si>
  <si>
    <t>qté /p</t>
  </si>
  <si>
    <t>prix unité 1000</t>
  </si>
  <si>
    <t>prix (&lt;13p)</t>
  </si>
  <si>
    <t>Prix(14-25p)</t>
  </si>
  <si>
    <t>Prix(&gt;26p)</t>
  </si>
  <si>
    <t>prix unité 1000 (1p)</t>
  </si>
  <si>
    <t>prix (5p)</t>
  </si>
  <si>
    <t>Prix ( 10P)</t>
  </si>
  <si>
    <t xml:space="preserve">prix unité 1000 </t>
  </si>
  <si>
    <t>prix (From 5000pcs</t>
  </si>
  <si>
    <t>prix (From 10000pcs-</t>
  </si>
  <si>
    <t>prix (From 25000pcs</t>
  </si>
  <si>
    <t>250ml</t>
  </si>
  <si>
    <t>500ml</t>
  </si>
  <si>
    <t>1000ml</t>
  </si>
  <si>
    <t>330ML</t>
  </si>
  <si>
    <t xml:space="preserve">non </t>
  </si>
  <si>
    <t xml:space="preserve">pas disponible </t>
  </si>
  <si>
    <t>Franco 350euros HTl, palettes  panachés possible</t>
  </si>
  <si>
    <t>5p ou 10p par produit</t>
  </si>
  <si>
    <t>KALLER ( bouteille+capstule)</t>
  </si>
  <si>
    <t xml:space="preserve">KALLER un-camion </t>
  </si>
  <si>
    <t>Consommation Kedy/mois</t>
  </si>
  <si>
    <t>250 ml</t>
  </si>
  <si>
    <t>2p</t>
  </si>
  <si>
    <t>3p</t>
  </si>
  <si>
    <t>1p</t>
  </si>
  <si>
    <t>Conso° 1M</t>
  </si>
  <si>
    <t xml:space="preserve">Sicalait </t>
  </si>
  <si>
    <t xml:space="preserve">Temaco </t>
  </si>
  <si>
    <t>Kaller</t>
  </si>
  <si>
    <t>Conso° 2M</t>
  </si>
  <si>
    <t>Conso° 3M</t>
  </si>
  <si>
    <t>330ml</t>
  </si>
  <si>
    <t>RIXIUS</t>
  </si>
  <si>
    <t>1,5P</t>
  </si>
  <si>
    <t>2,1P</t>
  </si>
  <si>
    <t>2P</t>
  </si>
  <si>
    <t>rixius</t>
  </si>
  <si>
    <t>Qté conso 1M</t>
  </si>
  <si>
    <t>Temaco (01/09)</t>
  </si>
  <si>
    <t>Rixius</t>
  </si>
  <si>
    <t>Qté conso 2M</t>
  </si>
  <si>
    <t>Qté conso 3M</t>
  </si>
  <si>
    <t>Qté conso 4M</t>
  </si>
  <si>
    <t>Boutellies de jus</t>
  </si>
  <si>
    <t>Sicalait</t>
  </si>
  <si>
    <t>Temaco(à partir de septembre)</t>
  </si>
  <si>
    <t>gramme</t>
  </si>
  <si>
    <t>19g</t>
  </si>
  <si>
    <t>300pcs/p</t>
  </si>
  <si>
    <t>22g</t>
  </si>
  <si>
    <t>23,9g</t>
  </si>
  <si>
    <t>24g</t>
  </si>
  <si>
    <t>136pcs/p</t>
  </si>
  <si>
    <t>28g</t>
  </si>
  <si>
    <t>30,5g</t>
  </si>
  <si>
    <t>32g</t>
  </si>
  <si>
    <t>91pcs/p</t>
  </si>
  <si>
    <t xml:space="preserve">12 palettes panachés </t>
  </si>
  <si>
    <t xml:space="preserve">Incoterm </t>
  </si>
  <si>
    <t>DDP</t>
  </si>
  <si>
    <t xml:space="preserve">Franco </t>
  </si>
  <si>
    <t xml:space="preserve">350 euros </t>
  </si>
  <si>
    <t xml:space="preserve">Délais </t>
  </si>
  <si>
    <t>une semaine</t>
  </si>
  <si>
    <t>Panaché</t>
  </si>
  <si>
    <t xml:space="preserve">oui </t>
  </si>
  <si>
    <t>Nouveau tarif</t>
  </si>
  <si>
    <t>à partir du 1er Sep</t>
  </si>
  <si>
    <t>Caspule</t>
  </si>
  <si>
    <t xml:space="preserve">mettre en carton </t>
  </si>
  <si>
    <t>3400 pcs / carton</t>
  </si>
  <si>
    <t xml:space="preserve">Bouteilles </t>
  </si>
  <si>
    <t>Mettre en poche</t>
  </si>
  <si>
    <t>Nbr variable selon les formats de bouteilles qui forment des couches sur la palette séparées par des intercalaires</t>
  </si>
  <si>
    <t>Commentaire</t>
  </si>
  <si>
    <t>Mettre le nombre au plus proche du nombre de bouteilles , ne déballer pas les cartons</t>
  </si>
  <si>
    <t>qté /pale</t>
  </si>
  <si>
    <t>qté/paquet</t>
  </si>
  <si>
    <t>non rangées  + bouchon </t>
  </si>
  <si>
    <t>16g</t>
  </si>
  <si>
    <t>rangées + bouchon  </t>
  </si>
  <si>
    <t>rangées + bouchon</t>
  </si>
  <si>
    <t>non rangées + bouchon  </t>
  </si>
  <si>
    <t>Franco</t>
  </si>
  <si>
    <t>Prix franco pour un minimum de 14 palettes.</t>
  </si>
  <si>
    <t>délai de 3 à 4 semaines</t>
  </si>
  <si>
    <t>A partir de 14 palettes, nous assurons nous-même la livraison (avec notre camion), ce qui nous permet d’être très flexible et réactif pour vous livrer.</t>
  </si>
  <si>
    <r>
      <t xml:space="preserve">Attis </t>
    </r>
    <r>
      <rPr>
        <b/>
        <sz val="10"/>
        <color theme="1"/>
        <rFont val="Cambria"/>
        <family val="1"/>
      </rPr>
      <t>(Prix bouteille +bouchon)</t>
    </r>
  </si>
  <si>
    <t>200pcs/p</t>
  </si>
  <si>
    <t>260pcs/p</t>
  </si>
  <si>
    <t>140pcs/p</t>
  </si>
  <si>
    <t>ne fait pas</t>
  </si>
  <si>
    <t>Depannage: Frais de transport 60euros deux palettes</t>
  </si>
  <si>
    <t>Lilas</t>
  </si>
  <si>
    <r>
      <t>Temaco</t>
    </r>
    <r>
      <rPr>
        <b/>
        <sz val="12"/>
        <color theme="1"/>
        <rFont val="Cambria"/>
        <family val="1"/>
      </rPr>
      <t>(Prix bouteille +bouchon)</t>
    </r>
  </si>
</sst>
</file>

<file path=xl/styles.xml><?xml version="1.0" encoding="utf-8"?>
<styleSheet xmlns="http://schemas.openxmlformats.org/spreadsheetml/2006/main">
  <fonts count="3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36"/>
      <color theme="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theme="1"/>
      <name val="Cambria"/>
      <charset val="134"/>
    </font>
    <font>
      <b/>
      <sz val="18"/>
      <color theme="1"/>
      <name val="Cambria"/>
      <charset val="134"/>
    </font>
    <font>
      <b/>
      <sz val="12"/>
      <color theme="1"/>
      <name val="Cambria"/>
      <charset val="134"/>
    </font>
    <font>
      <sz val="11"/>
      <color theme="1"/>
      <name val="Calibri"/>
      <charset val="134"/>
    </font>
    <font>
      <sz val="10"/>
      <color theme="1"/>
      <name val="Calibri"/>
      <charset val="134"/>
      <scheme val="minor"/>
    </font>
    <font>
      <b/>
      <sz val="11"/>
      <color theme="1"/>
      <name val="Cambria"/>
      <charset val="134"/>
    </font>
    <font>
      <b/>
      <sz val="24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b/>
      <sz val="9"/>
      <color theme="1"/>
      <name val="Cambria"/>
      <charset val="134"/>
      <scheme val="major"/>
    </font>
    <font>
      <b/>
      <sz val="24"/>
      <color theme="0"/>
      <name val="Cambria"/>
      <charset val="134"/>
      <scheme val="major"/>
    </font>
    <font>
      <b/>
      <sz val="22"/>
      <color theme="1"/>
      <name val="Cambria"/>
      <charset val="134"/>
      <scheme val="major"/>
    </font>
    <font>
      <b/>
      <sz val="8"/>
      <color theme="1"/>
      <name val="Cambria"/>
      <charset val="134"/>
      <scheme val="major"/>
    </font>
    <font>
      <b/>
      <sz val="14"/>
      <color theme="1"/>
      <name val="Cambria"/>
      <charset val="134"/>
      <scheme val="major"/>
    </font>
    <font>
      <b/>
      <sz val="10"/>
      <color theme="1"/>
      <name val="Calibri"/>
      <charset val="134"/>
      <scheme val="minor"/>
    </font>
    <font>
      <b/>
      <sz val="10"/>
      <color theme="1"/>
      <name val="Cambria"/>
      <charset val="134"/>
      <scheme val="major"/>
    </font>
    <font>
      <b/>
      <sz val="12"/>
      <color theme="1"/>
      <name val="Cambria"/>
      <charset val="134"/>
      <scheme val="major"/>
    </font>
    <font>
      <b/>
      <sz val="11"/>
      <color theme="1"/>
      <name val="Calibri"/>
      <charset val="134"/>
      <scheme val="minor"/>
    </font>
    <font>
      <b/>
      <sz val="18"/>
      <color theme="1"/>
      <name val="Cambria"/>
      <charset val="134"/>
      <scheme val="major"/>
    </font>
    <font>
      <sz val="11"/>
      <color theme="0" tint="-0.499984740745262"/>
      <name val="Calibri"/>
      <charset val="134"/>
      <scheme val="minor"/>
    </font>
    <font>
      <b/>
      <sz val="8"/>
      <color theme="1"/>
      <name val="Calibri"/>
      <charset val="134"/>
      <scheme val="minor"/>
    </font>
    <font>
      <b/>
      <sz val="9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b/>
      <sz val="11"/>
      <color theme="1"/>
      <name val="Cambria"/>
      <charset val="134"/>
      <scheme val="major"/>
    </font>
    <font>
      <sz val="11"/>
      <color rgb="FFFF0000"/>
      <name val="Calibri"/>
      <charset val="134"/>
      <scheme val="minor"/>
    </font>
    <font>
      <b/>
      <sz val="10"/>
      <color theme="1"/>
      <name val="Cambria"/>
      <family val="1"/>
    </font>
    <font>
      <b/>
      <sz val="18"/>
      <color theme="1"/>
      <name val="Cambria"/>
      <family val="1"/>
    </font>
    <font>
      <sz val="12"/>
      <color theme="1"/>
      <name val="Cambria"/>
      <family val="1"/>
    </font>
    <font>
      <b/>
      <sz val="12"/>
      <color theme="1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7" tint="0.3999450666829432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90">
    <xf numFmtId="0" fontId="0" fillId="0" borderId="0" xfId="0"/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7" fillId="0" borderId="0" xfId="0" applyFont="1"/>
    <xf numFmtId="0" fontId="8" fillId="0" borderId="0" xfId="0" applyFont="1"/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/>
    <xf numFmtId="0" fontId="16" fillId="0" borderId="1" xfId="0" applyFont="1" applyBorder="1"/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6" fillId="0" borderId="1" xfId="0" applyFont="1" applyBorder="1" applyAlignment="1"/>
    <xf numFmtId="0" fontId="1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0" xfId="0" applyBorder="1"/>
    <xf numFmtId="0" fontId="21" fillId="0" borderId="0" xfId="0" applyFont="1"/>
    <xf numFmtId="0" fontId="21" fillId="5" borderId="17" xfId="0" applyFont="1" applyFill="1" applyBorder="1" applyAlignment="1">
      <alignment horizontal="center" vertical="center"/>
    </xf>
    <xf numFmtId="0" fontId="21" fillId="5" borderId="18" xfId="0" applyFont="1" applyFill="1" applyBorder="1" applyAlignment="1">
      <alignment horizontal="center" vertical="center"/>
    </xf>
    <xf numFmtId="0" fontId="21" fillId="5" borderId="19" xfId="0" applyFont="1" applyFill="1" applyBorder="1" applyAlignment="1">
      <alignment horizontal="center" vertical="center"/>
    </xf>
    <xf numFmtId="0" fontId="21" fillId="5" borderId="20" xfId="0" applyFont="1" applyFill="1" applyBorder="1" applyAlignment="1">
      <alignment horizontal="center" vertical="center"/>
    </xf>
    <xf numFmtId="0" fontId="18" fillId="5" borderId="21" xfId="0" applyFont="1" applyFill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6" borderId="23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5" borderId="24" xfId="0" applyFont="1" applyFill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6" borderId="25" xfId="0" applyFont="1" applyFill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6" borderId="26" xfId="0" applyFont="1" applyFill="1" applyBorder="1" applyAlignment="1">
      <alignment horizontal="center" vertical="center"/>
    </xf>
    <xf numFmtId="0" fontId="18" fillId="5" borderId="27" xfId="0" applyFont="1" applyFill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23" fillId="3" borderId="30" xfId="0" applyFont="1" applyFill="1" applyBorder="1"/>
    <xf numFmtId="0" fontId="23" fillId="3" borderId="0" xfId="0" applyFont="1" applyFill="1" applyBorder="1"/>
    <xf numFmtId="0" fontId="23" fillId="3" borderId="31" xfId="0" applyFont="1" applyFill="1" applyBorder="1"/>
    <xf numFmtId="0" fontId="18" fillId="0" borderId="32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35" xfId="0" applyFont="1" applyBorder="1"/>
    <xf numFmtId="0" fontId="24" fillId="0" borderId="35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24" fillId="3" borderId="23" xfId="0" applyFont="1" applyFill="1" applyBorder="1" applyAlignment="1">
      <alignment horizontal="center" vertical="center"/>
    </xf>
    <xf numFmtId="0" fontId="24" fillId="3" borderId="22" xfId="0" applyFont="1" applyFill="1" applyBorder="1" applyAlignment="1">
      <alignment horizontal="center" vertical="center"/>
    </xf>
    <xf numFmtId="0" fontId="24" fillId="3" borderId="39" xfId="0" applyFont="1" applyFill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4" fillId="3" borderId="25" xfId="0" applyFont="1" applyFill="1" applyBorder="1" applyAlignment="1">
      <alignment horizontal="center" vertical="center"/>
    </xf>
    <xf numFmtId="0" fontId="24" fillId="3" borderId="24" xfId="0" applyFont="1" applyFill="1" applyBorder="1" applyAlignment="1">
      <alignment horizontal="center" vertical="center"/>
    </xf>
    <xf numFmtId="0" fontId="24" fillId="3" borderId="10" xfId="0" applyFont="1" applyFill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4" fillId="3" borderId="26" xfId="0" applyFont="1" applyFill="1" applyBorder="1" applyAlignment="1">
      <alignment horizontal="center" vertical="center"/>
    </xf>
    <xf numFmtId="0" fontId="24" fillId="3" borderId="27" xfId="0" applyFont="1" applyFill="1" applyBorder="1" applyAlignment="1">
      <alignment horizontal="center" vertical="center"/>
    </xf>
    <xf numFmtId="0" fontId="24" fillId="3" borderId="40" xfId="0" applyFont="1" applyFill="1" applyBorder="1" applyAlignment="1">
      <alignment horizontal="center" vertical="center"/>
    </xf>
    <xf numFmtId="0" fontId="24" fillId="0" borderId="36" xfId="0" applyFont="1" applyBorder="1" applyAlignment="1">
      <alignment vertical="center"/>
    </xf>
    <xf numFmtId="0" fontId="24" fillId="0" borderId="38" xfId="0" applyFont="1" applyBorder="1" applyAlignment="1">
      <alignment vertical="center"/>
    </xf>
    <xf numFmtId="0" fontId="26" fillId="0" borderId="35" xfId="0" applyFont="1" applyBorder="1"/>
    <xf numFmtId="0" fontId="26" fillId="0" borderId="38" xfId="0" applyFont="1" applyBorder="1"/>
    <xf numFmtId="0" fontId="24" fillId="0" borderId="15" xfId="0" applyFont="1" applyBorder="1" applyAlignment="1"/>
    <xf numFmtId="0" fontId="24" fillId="0" borderId="16" xfId="0" applyFont="1" applyBorder="1" applyAlignment="1"/>
    <xf numFmtId="0" fontId="26" fillId="0" borderId="0" xfId="0" applyFont="1"/>
    <xf numFmtId="0" fontId="24" fillId="0" borderId="19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24" fillId="3" borderId="43" xfId="0" applyFont="1" applyFill="1" applyBorder="1" applyAlignment="1">
      <alignment horizontal="center" vertical="center"/>
    </xf>
    <xf numFmtId="0" fontId="24" fillId="3" borderId="44" xfId="0" applyFont="1" applyFill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3" borderId="29" xfId="0" applyFont="1" applyFill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4" fillId="3" borderId="6" xfId="0" applyFont="1" applyFill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0" fillId="0" borderId="30" xfId="0" applyBorder="1"/>
    <xf numFmtId="0" fontId="0" fillId="0" borderId="31" xfId="0" applyBorder="1"/>
    <xf numFmtId="0" fontId="26" fillId="0" borderId="0" xfId="0" applyFont="1" applyAlignment="1">
      <alignment horizontal="center" vertical="center"/>
    </xf>
    <xf numFmtId="0" fontId="26" fillId="7" borderId="0" xfId="0" applyFont="1" applyFill="1"/>
    <xf numFmtId="0" fontId="24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  <xf numFmtId="0" fontId="18" fillId="7" borderId="0" xfId="0" applyFont="1" applyFill="1" applyBorder="1" applyAlignment="1">
      <alignment horizontal="center" vertical="center"/>
    </xf>
    <xf numFmtId="0" fontId="0" fillId="7" borderId="0" xfId="0" applyFill="1"/>
    <xf numFmtId="0" fontId="18" fillId="0" borderId="17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24" fillId="3" borderId="51" xfId="0" applyFont="1" applyFill="1" applyBorder="1" applyAlignment="1">
      <alignment horizontal="center" vertical="center"/>
    </xf>
    <xf numFmtId="0" fontId="24" fillId="0" borderId="14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/>
    </xf>
    <xf numFmtId="0" fontId="16" fillId="3" borderId="43" xfId="0" applyFont="1" applyFill="1" applyBorder="1" applyAlignment="1">
      <alignment horizontal="center" vertical="center"/>
    </xf>
    <xf numFmtId="0" fontId="16" fillId="3" borderId="44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3" borderId="29" xfId="0" applyFont="1" applyFill="1" applyBorder="1" applyAlignment="1">
      <alignment horizontal="center" vertical="center"/>
    </xf>
    <xf numFmtId="0" fontId="16" fillId="3" borderId="26" xfId="0" applyFont="1" applyFill="1" applyBorder="1" applyAlignment="1">
      <alignment horizontal="center" vertical="center"/>
    </xf>
    <xf numFmtId="0" fontId="16" fillId="0" borderId="43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8" fillId="0" borderId="35" xfId="0" applyFont="1" applyBorder="1"/>
    <xf numFmtId="0" fontId="18" fillId="0" borderId="17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8" fillId="3" borderId="23" xfId="0" applyFont="1" applyFill="1" applyBorder="1" applyAlignment="1">
      <alignment horizontal="center" vertical="center"/>
    </xf>
    <xf numFmtId="0" fontId="18" fillId="3" borderId="22" xfId="0" applyFont="1" applyFill="1" applyBorder="1" applyAlignment="1">
      <alignment horizontal="center" vertical="center"/>
    </xf>
    <xf numFmtId="0" fontId="18" fillId="3" borderId="39" xfId="0" applyFont="1" applyFill="1" applyBorder="1" applyAlignment="1">
      <alignment horizontal="center" vertical="center"/>
    </xf>
    <xf numFmtId="0" fontId="18" fillId="3" borderId="25" xfId="0" applyFont="1" applyFill="1" applyBorder="1" applyAlignment="1">
      <alignment horizontal="center" vertical="center"/>
    </xf>
    <xf numFmtId="0" fontId="18" fillId="3" borderId="24" xfId="0" applyFont="1" applyFill="1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/>
    </xf>
    <xf numFmtId="0" fontId="18" fillId="3" borderId="26" xfId="0" applyFont="1" applyFill="1" applyBorder="1" applyAlignment="1">
      <alignment horizontal="center" vertical="center"/>
    </xf>
    <xf numFmtId="0" fontId="18" fillId="3" borderId="27" xfId="0" applyFont="1" applyFill="1" applyBorder="1" applyAlignment="1">
      <alignment horizontal="center" vertical="center"/>
    </xf>
    <xf numFmtId="0" fontId="18" fillId="3" borderId="40" xfId="0" applyFont="1" applyFill="1" applyBorder="1" applyAlignment="1">
      <alignment horizontal="center" vertical="center"/>
    </xf>
    <xf numFmtId="0" fontId="8" fillId="0" borderId="35" xfId="0" applyFont="1" applyBorder="1"/>
    <xf numFmtId="0" fontId="8" fillId="0" borderId="38" xfId="0" applyFont="1" applyBorder="1"/>
    <xf numFmtId="0" fontId="18" fillId="0" borderId="36" xfId="0" applyFont="1" applyBorder="1" applyAlignment="1"/>
    <xf numFmtId="0" fontId="18" fillId="0" borderId="38" xfId="0" applyFont="1" applyBorder="1" applyAlignment="1"/>
    <xf numFmtId="0" fontId="19" fillId="0" borderId="0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8" fillId="3" borderId="29" xfId="0" applyFont="1" applyFill="1" applyBorder="1" applyAlignment="1">
      <alignment horizontal="center" vertical="center"/>
    </xf>
    <xf numFmtId="0" fontId="18" fillId="3" borderId="50" xfId="0" applyFont="1" applyFill="1" applyBorder="1" applyAlignment="1">
      <alignment horizontal="center" vertical="center"/>
    </xf>
    <xf numFmtId="0" fontId="18" fillId="3" borderId="51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54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3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" fillId="0" borderId="56" xfId="0" applyFont="1" applyBorder="1" applyAlignment="1">
      <alignment horizontal="center"/>
    </xf>
    <xf numFmtId="0" fontId="0" fillId="0" borderId="56" xfId="0" applyBorder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31" fillId="3" borderId="3" xfId="0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horizontal="center" vertical="center"/>
    </xf>
    <xf numFmtId="0" fontId="5" fillId="8" borderId="11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/>
    </xf>
    <xf numFmtId="0" fontId="21" fillId="0" borderId="37" xfId="0" applyFont="1" applyBorder="1" applyAlignment="1">
      <alignment horizontal="center"/>
    </xf>
    <xf numFmtId="0" fontId="21" fillId="0" borderId="38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18" fillId="0" borderId="38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/>
    </xf>
    <xf numFmtId="0" fontId="18" fillId="0" borderId="38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21" fillId="4" borderId="17" xfId="0" applyFont="1" applyFill="1" applyBorder="1" applyAlignment="1">
      <alignment horizontal="center"/>
    </xf>
    <xf numFmtId="0" fontId="21" fillId="4" borderId="19" xfId="0" applyFont="1" applyFill="1" applyBorder="1" applyAlignment="1">
      <alignment horizontal="center"/>
    </xf>
    <xf numFmtId="0" fontId="21" fillId="4" borderId="20" xfId="0" applyFont="1" applyFill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53" xfId="0" applyFont="1" applyBorder="1" applyAlignment="1">
      <alignment horizontal="center"/>
    </xf>
    <xf numFmtId="0" fontId="24" fillId="0" borderId="36" xfId="0" applyFont="1" applyBorder="1" applyAlignment="1">
      <alignment horizontal="center"/>
    </xf>
    <xf numFmtId="0" fontId="24" fillId="0" borderId="38" xfId="0" applyFont="1" applyBorder="1" applyAlignment="1">
      <alignment horizontal="center"/>
    </xf>
    <xf numFmtId="0" fontId="24" fillId="0" borderId="37" xfId="0" applyFont="1" applyBorder="1" applyAlignment="1">
      <alignment horizontal="center"/>
    </xf>
    <xf numFmtId="0" fontId="22" fillId="2" borderId="15" xfId="0" applyFont="1" applyFill="1" applyBorder="1" applyAlignment="1">
      <alignment horizontal="center" vertical="center"/>
    </xf>
    <xf numFmtId="0" fontId="22" fillId="2" borderId="16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637540</xdr:colOff>
      <xdr:row>14</xdr:row>
      <xdr:rowOff>142875</xdr:rowOff>
    </xdr:from>
    <xdr:to>
      <xdr:col>1</xdr:col>
      <xdr:colOff>3418841</xdr:colOff>
      <xdr:row>33</xdr:row>
      <xdr:rowOff>95802</xdr:rowOff>
    </xdr:to>
    <xdr:pic>
      <xdr:nvPicPr>
        <xdr:cNvPr id="4097" name="Picture 1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647190" y="5219700"/>
          <a:ext cx="2781300" cy="3571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3"/>
  <sheetViews>
    <sheetView tabSelected="1" topLeftCell="B1" workbookViewId="0">
      <selection activeCell="N4" sqref="N4:N10"/>
    </sheetView>
  </sheetViews>
  <sheetFormatPr baseColWidth="10" defaultColWidth="9.140625" defaultRowHeight="15"/>
  <cols>
    <col min="1" max="1" width="11.140625" customWidth="1"/>
    <col min="3" max="3" width="14.42578125" customWidth="1"/>
    <col min="4" max="4" width="11.7109375" customWidth="1"/>
    <col min="5" max="5" width="12.85546875" customWidth="1"/>
    <col min="7" max="7" width="5.140625" customWidth="1"/>
    <col min="8" max="8" width="9.28515625"/>
    <col min="9" max="9" width="3.42578125" customWidth="1"/>
    <col min="10" max="10" width="9.7109375" customWidth="1"/>
    <col min="11" max="11" width="9.42578125" customWidth="1"/>
    <col min="12" max="12" width="13.42578125" customWidth="1"/>
    <col min="13" max="13" width="10.7109375" customWidth="1"/>
    <col min="14" max="14" width="13.7109375" customWidth="1"/>
    <col min="15" max="16" width="10.5703125" customWidth="1"/>
    <col min="17" max="17" width="14" customWidth="1"/>
    <col min="18" max="18" width="10.42578125" customWidth="1"/>
    <col min="19" max="19" width="12" customWidth="1"/>
    <col min="20" max="20" width="13.140625" customWidth="1"/>
    <col min="21" max="21" width="10.7109375" customWidth="1"/>
    <col min="22" max="22" width="15.28515625" customWidth="1"/>
    <col min="23" max="23" width="13.28515625" customWidth="1"/>
    <col min="24" max="24" width="17.7109375" customWidth="1"/>
    <col min="25" max="25" width="32.140625" customWidth="1"/>
  </cols>
  <sheetData>
    <row r="1" spans="1:26" ht="62.1" customHeight="1">
      <c r="A1" s="198" t="s">
        <v>68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</row>
    <row r="2" spans="1:26" ht="36" customHeight="1">
      <c r="A2" s="1"/>
      <c r="B2" s="200" t="s">
        <v>119</v>
      </c>
      <c r="C2" s="201"/>
      <c r="D2" s="201"/>
      <c r="E2" s="201"/>
      <c r="F2" s="201"/>
      <c r="G2" s="201"/>
      <c r="H2" s="201"/>
      <c r="I2" s="201"/>
      <c r="J2" s="205" t="s">
        <v>118</v>
      </c>
      <c r="K2" s="206"/>
      <c r="L2" s="206"/>
      <c r="M2" s="206"/>
      <c r="N2" s="207"/>
      <c r="O2" s="202" t="s">
        <v>112</v>
      </c>
      <c r="P2" s="203"/>
      <c r="Q2" s="203"/>
      <c r="R2" s="203"/>
      <c r="S2" s="204"/>
      <c r="T2" s="7"/>
      <c r="U2" s="201" t="s">
        <v>69</v>
      </c>
      <c r="V2" s="201"/>
      <c r="W2" s="201"/>
      <c r="X2" s="201"/>
    </row>
    <row r="3" spans="1:26" ht="38.1" customHeight="1">
      <c r="A3" s="2" t="s">
        <v>22</v>
      </c>
      <c r="B3" s="3" t="s">
        <v>101</v>
      </c>
      <c r="C3" s="3" t="s">
        <v>102</v>
      </c>
      <c r="D3" s="3" t="s">
        <v>71</v>
      </c>
      <c r="E3" s="4" t="s">
        <v>25</v>
      </c>
      <c r="F3" s="197" t="s">
        <v>26</v>
      </c>
      <c r="G3" s="197"/>
      <c r="H3" s="197" t="s">
        <v>27</v>
      </c>
      <c r="I3" s="197"/>
      <c r="J3" s="178" t="s">
        <v>22</v>
      </c>
      <c r="K3" s="180" t="s">
        <v>23</v>
      </c>
      <c r="L3" s="180" t="s">
        <v>102</v>
      </c>
      <c r="M3" s="180" t="s">
        <v>71</v>
      </c>
      <c r="N3" s="180" t="s">
        <v>24</v>
      </c>
      <c r="O3" s="173" t="s">
        <v>22</v>
      </c>
      <c r="P3" s="171" t="s">
        <v>23</v>
      </c>
      <c r="Q3" s="171" t="s">
        <v>102</v>
      </c>
      <c r="R3" s="171" t="s">
        <v>71</v>
      </c>
      <c r="S3" s="171" t="s">
        <v>24</v>
      </c>
      <c r="T3" s="2" t="s">
        <v>22</v>
      </c>
      <c r="U3" s="3" t="s">
        <v>23</v>
      </c>
      <c r="V3" s="3" t="s">
        <v>102</v>
      </c>
      <c r="W3" s="3" t="s">
        <v>71</v>
      </c>
      <c r="X3" s="3" t="s">
        <v>24</v>
      </c>
    </row>
    <row r="4" spans="1:26" ht="26.1" customHeight="1">
      <c r="A4" s="211" t="s">
        <v>35</v>
      </c>
      <c r="B4" s="213">
        <v>3440</v>
      </c>
      <c r="C4" s="213">
        <v>210</v>
      </c>
      <c r="D4" s="181" t="s">
        <v>72</v>
      </c>
      <c r="E4" s="181">
        <v>160.43</v>
      </c>
      <c r="F4" s="218">
        <v>137.88</v>
      </c>
      <c r="G4" s="219"/>
      <c r="H4" s="222">
        <v>132.24</v>
      </c>
      <c r="I4" s="189"/>
      <c r="J4" s="211" t="s">
        <v>35</v>
      </c>
      <c r="K4" s="181">
        <f>L4*16</f>
        <v>5680</v>
      </c>
      <c r="L4" s="181">
        <v>355</v>
      </c>
      <c r="M4" s="181"/>
      <c r="N4" s="287">
        <f>0.08*1000+14.372</f>
        <v>94.372</v>
      </c>
      <c r="O4" s="211" t="s">
        <v>35</v>
      </c>
      <c r="P4" s="181"/>
      <c r="Q4" s="194" t="s">
        <v>114</v>
      </c>
      <c r="R4" s="181"/>
      <c r="S4" s="185">
        <f>(34+6.5)/260*1000</f>
        <v>155.76923076923077</v>
      </c>
      <c r="T4" s="211" t="s">
        <v>35</v>
      </c>
      <c r="U4" s="5">
        <v>4200</v>
      </c>
      <c r="V4" s="5" t="s">
        <v>73</v>
      </c>
      <c r="W4" s="5" t="s">
        <v>72</v>
      </c>
      <c r="X4" s="177">
        <v>137.5</v>
      </c>
      <c r="Y4" s="8" t="s">
        <v>103</v>
      </c>
    </row>
    <row r="5" spans="1:26" ht="26.1" customHeight="1">
      <c r="A5" s="212"/>
      <c r="B5" s="214"/>
      <c r="C5" s="215"/>
      <c r="D5" s="182"/>
      <c r="E5" s="182"/>
      <c r="F5" s="220"/>
      <c r="G5" s="221"/>
      <c r="H5" s="190"/>
      <c r="I5" s="192"/>
      <c r="J5" s="212"/>
      <c r="K5" s="182"/>
      <c r="L5" s="182"/>
      <c r="M5" s="182"/>
      <c r="N5" s="288"/>
      <c r="O5" s="212"/>
      <c r="P5" s="182"/>
      <c r="Q5" s="182"/>
      <c r="R5" s="182"/>
      <c r="S5" s="186"/>
      <c r="T5" s="212"/>
      <c r="U5" s="5">
        <v>4200</v>
      </c>
      <c r="V5" s="5" t="s">
        <v>73</v>
      </c>
      <c r="W5" s="5" t="s">
        <v>104</v>
      </c>
      <c r="X5" s="6">
        <v>135</v>
      </c>
    </row>
    <row r="6" spans="1:26" ht="26.1" customHeight="1">
      <c r="A6" s="193" t="s">
        <v>36</v>
      </c>
      <c r="B6" s="196">
        <v>2448</v>
      </c>
      <c r="C6" s="213">
        <v>136</v>
      </c>
      <c r="D6" s="216" t="s">
        <v>74</v>
      </c>
      <c r="E6" s="216">
        <v>182.69</v>
      </c>
      <c r="F6" s="217">
        <v>156.5</v>
      </c>
      <c r="G6" s="217"/>
      <c r="H6" s="216">
        <v>149.96</v>
      </c>
      <c r="I6" s="216"/>
      <c r="J6" s="193" t="s">
        <v>36</v>
      </c>
      <c r="K6" s="181">
        <f>L6*12</f>
        <v>3024</v>
      </c>
      <c r="L6" s="181">
        <v>252</v>
      </c>
      <c r="M6" s="181"/>
      <c r="N6" s="287">
        <f>0.11*1000+14.372</f>
        <v>124.372</v>
      </c>
      <c r="O6" s="193" t="s">
        <v>36</v>
      </c>
      <c r="P6" s="181"/>
      <c r="Q6" s="194" t="s">
        <v>115</v>
      </c>
      <c r="R6" s="181"/>
      <c r="S6" s="185">
        <f>(21+3.5)/140*1000</f>
        <v>175</v>
      </c>
      <c r="T6" s="193" t="s">
        <v>36</v>
      </c>
      <c r="U6" s="196">
        <v>2448</v>
      </c>
      <c r="V6" s="213" t="s">
        <v>77</v>
      </c>
      <c r="W6" s="213" t="s">
        <v>76</v>
      </c>
      <c r="X6" s="185">
        <v>155</v>
      </c>
      <c r="Y6" s="8" t="s">
        <v>105</v>
      </c>
    </row>
    <row r="7" spans="1:26" ht="26.1" customHeight="1">
      <c r="A7" s="193"/>
      <c r="B7" s="196"/>
      <c r="C7" s="214"/>
      <c r="D7" s="216"/>
      <c r="E7" s="216"/>
      <c r="F7" s="217"/>
      <c r="G7" s="217"/>
      <c r="H7" s="216"/>
      <c r="I7" s="216"/>
      <c r="J7" s="193"/>
      <c r="K7" s="182"/>
      <c r="L7" s="182"/>
      <c r="M7" s="182"/>
      <c r="N7" s="288"/>
      <c r="O7" s="193"/>
      <c r="P7" s="182"/>
      <c r="Q7" s="182"/>
      <c r="R7" s="182"/>
      <c r="S7" s="186"/>
      <c r="T7" s="193"/>
      <c r="U7" s="196"/>
      <c r="V7" s="214"/>
      <c r="W7" s="214"/>
      <c r="X7" s="186"/>
      <c r="Z7" s="9"/>
    </row>
    <row r="8" spans="1:26" ht="26.1" customHeight="1">
      <c r="A8" s="193" t="s">
        <v>37</v>
      </c>
      <c r="B8" s="196">
        <v>1638</v>
      </c>
      <c r="C8" s="213">
        <v>91</v>
      </c>
      <c r="D8" s="216" t="s">
        <v>79</v>
      </c>
      <c r="E8" s="216">
        <v>220.64</v>
      </c>
      <c r="F8" s="217">
        <v>188.26</v>
      </c>
      <c r="G8" s="217"/>
      <c r="H8" s="216">
        <v>180.17</v>
      </c>
      <c r="I8" s="216"/>
      <c r="J8" s="193" t="s">
        <v>37</v>
      </c>
      <c r="K8" s="181">
        <f>L8*10</f>
        <v>1700</v>
      </c>
      <c r="L8" s="181">
        <v>170</v>
      </c>
      <c r="M8" s="181"/>
      <c r="N8" s="287">
        <f>0.14*1000+14.372</f>
        <v>154.37200000000001</v>
      </c>
      <c r="O8" s="193" t="s">
        <v>37</v>
      </c>
      <c r="P8" s="187" t="s">
        <v>116</v>
      </c>
      <c r="Q8" s="188"/>
      <c r="R8" s="188"/>
      <c r="S8" s="189"/>
      <c r="T8" s="193" t="s">
        <v>37</v>
      </c>
      <c r="U8" s="196">
        <v>1638</v>
      </c>
      <c r="V8" s="5" t="s">
        <v>81</v>
      </c>
      <c r="W8" s="5" t="s">
        <v>78</v>
      </c>
      <c r="X8" s="6">
        <v>179</v>
      </c>
      <c r="Y8" s="8" t="s">
        <v>106</v>
      </c>
    </row>
    <row r="9" spans="1:26" ht="26.1" customHeight="1">
      <c r="A9" s="193"/>
      <c r="B9" s="196"/>
      <c r="C9" s="214"/>
      <c r="D9" s="216"/>
      <c r="E9" s="216"/>
      <c r="F9" s="217"/>
      <c r="G9" s="217"/>
      <c r="H9" s="216"/>
      <c r="I9" s="216"/>
      <c r="J9" s="193"/>
      <c r="K9" s="182"/>
      <c r="L9" s="182"/>
      <c r="M9" s="182"/>
      <c r="N9" s="288"/>
      <c r="O9" s="193"/>
      <c r="P9" s="190"/>
      <c r="Q9" s="191"/>
      <c r="R9" s="191"/>
      <c r="S9" s="192"/>
      <c r="T9" s="193"/>
      <c r="U9" s="196"/>
      <c r="V9" s="5" t="s">
        <v>81</v>
      </c>
      <c r="W9" s="5" t="s">
        <v>80</v>
      </c>
      <c r="X9" s="177">
        <v>185.3</v>
      </c>
    </row>
    <row r="10" spans="1:26" ht="29.1" customHeight="1">
      <c r="A10" s="2" t="s">
        <v>56</v>
      </c>
      <c r="B10" s="195" t="s">
        <v>116</v>
      </c>
      <c r="C10" s="196"/>
      <c r="D10" s="196"/>
      <c r="E10" s="196"/>
      <c r="F10" s="196"/>
      <c r="G10" s="196"/>
      <c r="H10" s="196"/>
      <c r="I10" s="196"/>
      <c r="J10" s="178" t="s">
        <v>56</v>
      </c>
      <c r="K10" s="179">
        <f>L10*12</f>
        <v>3432</v>
      </c>
      <c r="L10" s="179">
        <v>286</v>
      </c>
      <c r="M10" s="179"/>
      <c r="N10" s="289">
        <f>0.11*1000+14.372</f>
        <v>124.372</v>
      </c>
      <c r="O10" s="173" t="s">
        <v>56</v>
      </c>
      <c r="P10" s="172"/>
      <c r="Q10" s="176" t="s">
        <v>114</v>
      </c>
      <c r="R10" s="172"/>
      <c r="S10" s="174">
        <v>155</v>
      </c>
      <c r="T10" s="2" t="s">
        <v>56</v>
      </c>
      <c r="U10" s="172">
        <v>1200</v>
      </c>
      <c r="V10" s="172" t="s">
        <v>113</v>
      </c>
      <c r="W10" s="5" t="s">
        <v>72</v>
      </c>
      <c r="X10" s="6">
        <v>139</v>
      </c>
      <c r="Y10" s="8" t="s">
        <v>107</v>
      </c>
    </row>
    <row r="11" spans="1:26" ht="27.95" customHeight="1">
      <c r="A11" s="2" t="s">
        <v>108</v>
      </c>
      <c r="B11" s="197" t="s">
        <v>41</v>
      </c>
      <c r="C11" s="197"/>
      <c r="D11" s="197"/>
      <c r="E11" s="197"/>
      <c r="F11" s="197"/>
      <c r="G11" s="197"/>
      <c r="H11" s="197"/>
      <c r="I11" s="197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208" t="s">
        <v>109</v>
      </c>
      <c r="U11" s="209"/>
      <c r="V11" s="209"/>
      <c r="W11" s="209"/>
      <c r="X11" s="210"/>
    </row>
    <row r="12" spans="1:26" ht="21" customHeight="1">
      <c r="A12" s="183" t="s">
        <v>117</v>
      </c>
      <c r="B12" s="184"/>
      <c r="C12" s="184"/>
      <c r="D12" s="184"/>
      <c r="E12" s="184"/>
      <c r="F12" s="184"/>
      <c r="T12" s="8" t="s">
        <v>110</v>
      </c>
    </row>
    <row r="13" spans="1:26">
      <c r="T13" s="8" t="s">
        <v>111</v>
      </c>
    </row>
  </sheetData>
  <mergeCells count="67">
    <mergeCell ref="U6:U7"/>
    <mergeCell ref="U8:U9"/>
    <mergeCell ref="V6:V7"/>
    <mergeCell ref="W6:W7"/>
    <mergeCell ref="X6:X7"/>
    <mergeCell ref="T4:T5"/>
    <mergeCell ref="T6:T7"/>
    <mergeCell ref="T8:T9"/>
    <mergeCell ref="F6:G7"/>
    <mergeCell ref="H6:I7"/>
    <mergeCell ref="F8:G9"/>
    <mergeCell ref="H8:I9"/>
    <mergeCell ref="F4:G5"/>
    <mergeCell ref="H4:I5"/>
    <mergeCell ref="O4:O5"/>
    <mergeCell ref="P4:P5"/>
    <mergeCell ref="Q4:Q5"/>
    <mergeCell ref="R4:R5"/>
    <mergeCell ref="S4:S5"/>
    <mergeCell ref="J4:J5"/>
    <mergeCell ref="N6:N7"/>
    <mergeCell ref="T11:X11"/>
    <mergeCell ref="A4:A5"/>
    <mergeCell ref="A6:A7"/>
    <mergeCell ref="A8:A9"/>
    <mergeCell ref="B4:B5"/>
    <mergeCell ref="B6:B7"/>
    <mergeCell ref="B8:B9"/>
    <mergeCell ref="C4:C5"/>
    <mergeCell ref="C6:C7"/>
    <mergeCell ref="C8:C9"/>
    <mergeCell ref="D4:D5"/>
    <mergeCell ref="D6:D7"/>
    <mergeCell ref="D8:D9"/>
    <mergeCell ref="E4:E5"/>
    <mergeCell ref="E6:E7"/>
    <mergeCell ref="E8:E9"/>
    <mergeCell ref="A1:X1"/>
    <mergeCell ref="B2:I2"/>
    <mergeCell ref="U2:X2"/>
    <mergeCell ref="F3:G3"/>
    <mergeCell ref="H3:I3"/>
    <mergeCell ref="O2:S2"/>
    <mergeCell ref="J2:N2"/>
    <mergeCell ref="A12:F12"/>
    <mergeCell ref="S6:S7"/>
    <mergeCell ref="P8:S9"/>
    <mergeCell ref="O6:O7"/>
    <mergeCell ref="O8:O9"/>
    <mergeCell ref="P6:P7"/>
    <mergeCell ref="Q6:Q7"/>
    <mergeCell ref="R6:R7"/>
    <mergeCell ref="B10:I10"/>
    <mergeCell ref="B11:I11"/>
    <mergeCell ref="J6:J7"/>
    <mergeCell ref="J8:J9"/>
    <mergeCell ref="K6:K7"/>
    <mergeCell ref="L6:L7"/>
    <mergeCell ref="M6:M7"/>
    <mergeCell ref="K8:K9"/>
    <mergeCell ref="L8:L9"/>
    <mergeCell ref="M8:M9"/>
    <mergeCell ref="N8:N9"/>
    <mergeCell ref="K4:K5"/>
    <mergeCell ref="L4:L5"/>
    <mergeCell ref="M4:M5"/>
    <mergeCell ref="N4:N5"/>
  </mergeCells>
  <pageMargins left="0.75" right="0.75" top="1" bottom="1" header="0.51180555555555596" footer="0.51180555555555596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6"/>
  <sheetViews>
    <sheetView workbookViewId="0">
      <selection activeCell="B31" sqref="B31"/>
    </sheetView>
  </sheetViews>
  <sheetFormatPr baseColWidth="10" defaultColWidth="9" defaultRowHeight="15"/>
  <cols>
    <col min="1" max="1" width="19.7109375" customWidth="1"/>
    <col min="2" max="2" width="45" customWidth="1"/>
    <col min="3" max="3" width="29.5703125" customWidth="1"/>
    <col min="4" max="4" width="28.28515625" customWidth="1"/>
    <col min="5" max="5" width="39.85546875" customWidth="1"/>
    <col min="6" max="8" width="31.140625" customWidth="1"/>
    <col min="9" max="9" width="26.140625" customWidth="1"/>
    <col min="10" max="10" width="33" customWidth="1"/>
    <col min="11" max="11" width="31.5703125" customWidth="1"/>
  </cols>
  <sheetData>
    <row r="1" spans="1:8">
      <c r="A1" s="223" t="s">
        <v>0</v>
      </c>
      <c r="B1" s="223"/>
      <c r="C1" s="223"/>
      <c r="D1" s="161"/>
      <c r="E1" s="162"/>
      <c r="F1" s="162"/>
      <c r="G1" s="54"/>
      <c r="H1" s="54"/>
    </row>
    <row r="2" spans="1:8" ht="15" customHeight="1">
      <c r="A2" s="224" t="s">
        <v>1</v>
      </c>
      <c r="B2" s="224"/>
      <c r="C2" s="224"/>
      <c r="D2" s="161"/>
      <c r="E2" s="163"/>
    </row>
    <row r="3" spans="1:8">
      <c r="A3" s="160" t="s">
        <v>2</v>
      </c>
      <c r="B3" s="160" t="s">
        <v>3</v>
      </c>
      <c r="C3" s="160" t="s">
        <v>4</v>
      </c>
      <c r="D3" s="164"/>
      <c r="E3" s="165"/>
    </row>
    <row r="4" spans="1:8">
      <c r="A4" s="160">
        <v>250</v>
      </c>
      <c r="B4" s="160">
        <v>4480</v>
      </c>
      <c r="C4" s="160">
        <v>0.17699999999999999</v>
      </c>
      <c r="D4" s="164"/>
      <c r="E4" s="165"/>
    </row>
    <row r="5" spans="1:8">
      <c r="A5" s="160">
        <v>500</v>
      </c>
      <c r="B5" s="160">
        <v>2480</v>
      </c>
      <c r="C5" s="160">
        <v>0.20499999999999999</v>
      </c>
      <c r="D5" s="164"/>
      <c r="E5" s="165"/>
    </row>
    <row r="6" spans="1:8">
      <c r="A6" s="160">
        <v>1000</v>
      </c>
      <c r="B6" s="160">
        <v>1312</v>
      </c>
      <c r="C6" s="160">
        <v>0.222</v>
      </c>
      <c r="D6" s="164"/>
      <c r="E6" s="165"/>
    </row>
    <row r="7" spans="1:8">
      <c r="A7" s="160"/>
      <c r="B7" s="160"/>
      <c r="C7" s="160"/>
      <c r="D7" s="164"/>
      <c r="E7" s="166"/>
      <c r="F7" s="54"/>
      <c r="G7" s="54"/>
      <c r="H7" s="54"/>
    </row>
    <row r="8" spans="1:8">
      <c r="A8" s="164"/>
      <c r="B8" s="164"/>
      <c r="C8" s="164"/>
      <c r="D8" s="164"/>
      <c r="E8" s="164"/>
      <c r="F8" s="54"/>
      <c r="G8" s="54"/>
      <c r="H8" s="54"/>
    </row>
    <row r="9" spans="1:8">
      <c r="A9" s="225" t="s">
        <v>5</v>
      </c>
      <c r="B9" s="225"/>
      <c r="C9" s="225"/>
      <c r="D9" s="225"/>
      <c r="E9" s="225"/>
      <c r="F9" s="54"/>
      <c r="G9" s="54"/>
      <c r="H9" s="54"/>
    </row>
    <row r="10" spans="1:8">
      <c r="A10" s="54" t="s">
        <v>2</v>
      </c>
      <c r="B10" s="54" t="s">
        <v>3</v>
      </c>
      <c r="C10" s="54" t="s">
        <v>6</v>
      </c>
      <c r="D10" s="54" t="s">
        <v>7</v>
      </c>
      <c r="E10" s="54" t="s">
        <v>8</v>
      </c>
      <c r="F10" s="167" t="s">
        <v>9</v>
      </c>
      <c r="G10" s="167" t="s">
        <v>10</v>
      </c>
      <c r="H10" s="167" t="s">
        <v>11</v>
      </c>
    </row>
    <row r="11" spans="1:8">
      <c r="A11" s="54">
        <v>250</v>
      </c>
      <c r="B11" s="54">
        <v>3504</v>
      </c>
      <c r="C11" s="54">
        <v>0.157</v>
      </c>
      <c r="D11" s="54">
        <v>0.10299999999999999</v>
      </c>
      <c r="E11" s="54">
        <v>9.0999999999999998E-2</v>
      </c>
      <c r="F11" s="167">
        <v>0.182</v>
      </c>
      <c r="G11" s="167">
        <v>0.128</v>
      </c>
      <c r="H11" s="167">
        <v>0.11600000000000001</v>
      </c>
    </row>
    <row r="12" spans="1:8">
      <c r="A12" s="54">
        <v>500</v>
      </c>
      <c r="B12" s="54">
        <v>1680</v>
      </c>
      <c r="C12" s="54">
        <v>0.251</v>
      </c>
      <c r="D12" s="54">
        <v>0.13900000000000001</v>
      </c>
      <c r="E12" s="54">
        <v>0.11600000000000001</v>
      </c>
      <c r="F12" s="167">
        <v>0.27600000000000002</v>
      </c>
      <c r="G12" s="167">
        <v>0.16400000000000001</v>
      </c>
      <c r="H12" s="167">
        <v>0.14099999999999999</v>
      </c>
    </row>
    <row r="13" spans="1:8">
      <c r="A13" s="54">
        <v>1000</v>
      </c>
      <c r="B13" s="54">
        <v>925</v>
      </c>
      <c r="C13" s="54">
        <v>0.40899999999999997</v>
      </c>
      <c r="D13" s="54">
        <v>0.20499999999999999</v>
      </c>
      <c r="E13" s="54">
        <v>0.16200000000000001</v>
      </c>
      <c r="F13" s="167">
        <v>0.434</v>
      </c>
      <c r="G13" s="167">
        <v>0.23</v>
      </c>
      <c r="H13" s="167">
        <v>0.187</v>
      </c>
    </row>
    <row r="14" spans="1:8">
      <c r="A14" s="54"/>
      <c r="B14" s="54"/>
      <c r="C14" s="54"/>
      <c r="D14" s="54"/>
      <c r="E14" s="54"/>
      <c r="F14" s="54"/>
      <c r="G14" s="54"/>
      <c r="H14" s="54"/>
    </row>
    <row r="15" spans="1:8">
      <c r="A15" s="54"/>
      <c r="B15" s="54"/>
      <c r="C15" s="54"/>
      <c r="D15" s="54"/>
      <c r="E15" s="54"/>
      <c r="F15" s="54"/>
      <c r="G15" s="54"/>
      <c r="H15" s="54"/>
    </row>
    <row r="16" spans="1:8">
      <c r="A16" s="54" t="s">
        <v>12</v>
      </c>
      <c r="B16" s="54" t="s">
        <v>13</v>
      </c>
      <c r="C16" s="54" t="s">
        <v>14</v>
      </c>
      <c r="D16" s="54"/>
      <c r="E16" s="54"/>
      <c r="F16" s="54"/>
      <c r="G16" s="54"/>
      <c r="H16" s="54"/>
    </row>
    <row r="17" spans="1:8">
      <c r="A17" s="54">
        <v>3400</v>
      </c>
      <c r="B17" s="54" t="s">
        <v>15</v>
      </c>
      <c r="C17" s="54">
        <v>2.5000000000000001E-2</v>
      </c>
      <c r="D17" s="54"/>
      <c r="E17" s="54"/>
      <c r="F17" s="54"/>
      <c r="G17" s="54"/>
      <c r="H17" s="54"/>
    </row>
    <row r="18" spans="1:8">
      <c r="A18" s="54"/>
      <c r="B18" s="54"/>
      <c r="C18" s="54"/>
      <c r="D18" s="54"/>
      <c r="E18" s="54"/>
      <c r="F18" s="54"/>
      <c r="G18" s="54"/>
      <c r="H18" s="54"/>
    </row>
    <row r="21" spans="1:8">
      <c r="B21" s="168"/>
    </row>
    <row r="23" spans="1:8">
      <c r="A23" s="226" t="s">
        <v>16</v>
      </c>
      <c r="B23" s="227"/>
    </row>
    <row r="24" spans="1:8">
      <c r="A24" s="169">
        <v>250</v>
      </c>
      <c r="B24" s="165">
        <v>7874</v>
      </c>
    </row>
    <row r="25" spans="1:8">
      <c r="A25" s="169">
        <v>500</v>
      </c>
      <c r="B25" s="165">
        <v>6355</v>
      </c>
    </row>
    <row r="26" spans="1:8">
      <c r="A26" s="170">
        <v>1000</v>
      </c>
      <c r="B26" s="166">
        <v>1640</v>
      </c>
    </row>
  </sheetData>
  <mergeCells count="4">
    <mergeCell ref="A1:C1"/>
    <mergeCell ref="A2:C2"/>
    <mergeCell ref="A9:E9"/>
    <mergeCell ref="A23:B23"/>
  </mergeCells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3:V31"/>
  <sheetViews>
    <sheetView workbookViewId="0">
      <selection activeCell="E19" sqref="E19"/>
    </sheetView>
  </sheetViews>
  <sheetFormatPr baseColWidth="10" defaultColWidth="9" defaultRowHeight="15"/>
  <cols>
    <col min="1" max="1" width="8.85546875" customWidth="1"/>
    <col min="2" max="2" width="10.140625" customWidth="1"/>
    <col min="3" max="3" width="8.5703125" customWidth="1"/>
    <col min="4" max="4" width="8.42578125" customWidth="1"/>
    <col min="5" max="5" width="8.85546875" customWidth="1"/>
    <col min="6" max="6" width="8.7109375" customWidth="1"/>
    <col min="7" max="7" width="9.85546875" customWidth="1"/>
    <col min="8" max="8" width="8.42578125" customWidth="1"/>
    <col min="9" max="9" width="9" customWidth="1"/>
    <col min="10" max="10" width="6.28515625" customWidth="1"/>
    <col min="11" max="11" width="8.85546875" customWidth="1"/>
    <col min="12" max="12" width="10" style="54" customWidth="1"/>
    <col min="13" max="13" width="9" customWidth="1"/>
    <col min="14" max="14" width="10.5703125" customWidth="1"/>
    <col min="15" max="15" width="10.42578125" customWidth="1"/>
    <col min="16" max="16" width="9.28515625" customWidth="1"/>
    <col min="19" max="19" width="15.140625" customWidth="1"/>
    <col min="20" max="20" width="13.42578125" customWidth="1"/>
    <col min="21" max="21" width="14.28515625" customWidth="1"/>
    <col min="22" max="22" width="24.140625" customWidth="1"/>
  </cols>
  <sheetData>
    <row r="3" spans="1:22" ht="48" customHeight="1">
      <c r="A3" s="228" t="s">
        <v>0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30"/>
    </row>
    <row r="4" spans="1:22" ht="37.5" customHeight="1">
      <c r="A4" s="132"/>
      <c r="B4" s="231" t="s">
        <v>17</v>
      </c>
      <c r="C4" s="232"/>
      <c r="D4" s="231" t="s">
        <v>18</v>
      </c>
      <c r="E4" s="233"/>
      <c r="F4" s="233"/>
      <c r="G4" s="233"/>
      <c r="H4" s="231" t="s">
        <v>19</v>
      </c>
      <c r="I4" s="233"/>
      <c r="J4" s="233"/>
      <c r="K4" s="233"/>
      <c r="L4" s="234" t="s">
        <v>20</v>
      </c>
      <c r="M4" s="235"/>
      <c r="N4" s="235"/>
      <c r="O4" s="235"/>
      <c r="P4" s="236"/>
      <c r="Q4" s="234" t="s">
        <v>21</v>
      </c>
      <c r="R4" s="235"/>
      <c r="S4" s="235"/>
      <c r="T4" s="235"/>
      <c r="U4" s="236"/>
    </row>
    <row r="5" spans="1:22" ht="73.5" customHeight="1">
      <c r="A5" s="97" t="s">
        <v>22</v>
      </c>
      <c r="B5" s="133" t="s">
        <v>23</v>
      </c>
      <c r="C5" s="134" t="s">
        <v>24</v>
      </c>
      <c r="D5" s="133" t="s">
        <v>23</v>
      </c>
      <c r="E5" s="134" t="s">
        <v>25</v>
      </c>
      <c r="F5" s="135" t="s">
        <v>26</v>
      </c>
      <c r="G5" s="136" t="s">
        <v>27</v>
      </c>
      <c r="H5" s="133" t="s">
        <v>23</v>
      </c>
      <c r="I5" s="151" t="s">
        <v>28</v>
      </c>
      <c r="J5" s="151" t="s">
        <v>29</v>
      </c>
      <c r="K5" s="152" t="s">
        <v>30</v>
      </c>
      <c r="L5" s="133" t="s">
        <v>23</v>
      </c>
      <c r="M5" s="151" t="s">
        <v>31</v>
      </c>
      <c r="N5" s="151" t="s">
        <v>32</v>
      </c>
      <c r="O5" s="151" t="s">
        <v>33</v>
      </c>
      <c r="P5" s="134" t="s">
        <v>34</v>
      </c>
      <c r="Q5" s="133" t="s">
        <v>23</v>
      </c>
      <c r="R5" s="151" t="s">
        <v>31</v>
      </c>
      <c r="S5" s="151" t="s">
        <v>32</v>
      </c>
      <c r="T5" s="151" t="s">
        <v>33</v>
      </c>
      <c r="U5" s="134" t="s">
        <v>34</v>
      </c>
    </row>
    <row r="6" spans="1:22" ht="18" customHeight="1">
      <c r="A6" s="32" t="s">
        <v>35</v>
      </c>
      <c r="B6" s="51">
        <v>4480</v>
      </c>
      <c r="C6" s="137">
        <v>180.69</v>
      </c>
      <c r="D6" s="51">
        <v>3440</v>
      </c>
      <c r="E6" s="137">
        <v>144.68</v>
      </c>
      <c r="F6" s="138">
        <v>122.13</v>
      </c>
      <c r="G6" s="139">
        <v>116.49</v>
      </c>
      <c r="H6" s="51">
        <v>3504</v>
      </c>
      <c r="I6" s="107">
        <v>182</v>
      </c>
      <c r="J6" s="107">
        <v>128</v>
      </c>
      <c r="K6" s="153">
        <v>116</v>
      </c>
      <c r="L6" s="51">
        <v>2400</v>
      </c>
      <c r="M6" s="107">
        <v>180.98</v>
      </c>
      <c r="N6" s="107">
        <v>165.08</v>
      </c>
      <c r="O6" s="107">
        <v>140.08000000000001</v>
      </c>
      <c r="P6" s="137">
        <v>115.58</v>
      </c>
      <c r="Q6" s="51">
        <v>2400</v>
      </c>
      <c r="R6" s="107">
        <v>199.21</v>
      </c>
      <c r="S6" s="107">
        <v>183.31</v>
      </c>
      <c r="T6" s="107">
        <v>158.31</v>
      </c>
      <c r="U6" s="137">
        <v>133.81</v>
      </c>
    </row>
    <row r="7" spans="1:22" ht="18" customHeight="1">
      <c r="A7" s="38" t="s">
        <v>36</v>
      </c>
      <c r="B7" s="52">
        <v>2480</v>
      </c>
      <c r="C7" s="140">
        <v>209.47</v>
      </c>
      <c r="D7" s="52">
        <v>2448</v>
      </c>
      <c r="E7" s="140">
        <v>166.94</v>
      </c>
      <c r="F7" s="141">
        <v>140.75</v>
      </c>
      <c r="G7" s="142">
        <v>134.21</v>
      </c>
      <c r="H7" s="52">
        <v>1680</v>
      </c>
      <c r="I7" s="19">
        <v>276</v>
      </c>
      <c r="J7" s="19">
        <v>164</v>
      </c>
      <c r="K7" s="154">
        <v>141</v>
      </c>
      <c r="L7" s="52">
        <v>1075</v>
      </c>
      <c r="M7" s="19">
        <v>200.86</v>
      </c>
      <c r="N7" s="19">
        <v>180.86</v>
      </c>
      <c r="O7" s="19">
        <v>150.86000000000001</v>
      </c>
      <c r="P7" s="140">
        <v>126.36</v>
      </c>
      <c r="Q7" s="52">
        <v>1075</v>
      </c>
      <c r="R7" s="19">
        <v>241.56</v>
      </c>
      <c r="S7" s="19">
        <v>221.56</v>
      </c>
      <c r="T7" s="19">
        <v>191.56</v>
      </c>
      <c r="U7" s="140">
        <v>167.06</v>
      </c>
    </row>
    <row r="8" spans="1:22" ht="18" customHeight="1">
      <c r="A8" s="44" t="s">
        <v>37</v>
      </c>
      <c r="B8" s="53">
        <v>1312</v>
      </c>
      <c r="C8" s="143">
        <v>226.62</v>
      </c>
      <c r="D8" s="53">
        <v>1638</v>
      </c>
      <c r="E8" s="143">
        <v>204.89</v>
      </c>
      <c r="F8" s="144">
        <v>172.51</v>
      </c>
      <c r="G8" s="145">
        <v>164.42</v>
      </c>
      <c r="H8" s="53">
        <v>925</v>
      </c>
      <c r="I8" s="155">
        <v>434</v>
      </c>
      <c r="J8" s="155">
        <v>230</v>
      </c>
      <c r="K8" s="156">
        <v>187</v>
      </c>
      <c r="L8" s="52">
        <v>675</v>
      </c>
      <c r="M8" s="19">
        <v>241.16</v>
      </c>
      <c r="N8" s="19">
        <v>197.16</v>
      </c>
      <c r="O8" s="19">
        <v>172.16</v>
      </c>
      <c r="P8" s="157">
        <v>137.66</v>
      </c>
      <c r="Q8" s="52">
        <v>675</v>
      </c>
      <c r="R8" s="19">
        <v>370.77</v>
      </c>
      <c r="S8" s="19">
        <v>261.95999999999998</v>
      </c>
      <c r="T8" s="19">
        <v>236.96</v>
      </c>
      <c r="U8" s="157">
        <v>202.46</v>
      </c>
    </row>
    <row r="9" spans="1:22" ht="18" customHeight="1">
      <c r="A9" s="97" t="s">
        <v>38</v>
      </c>
      <c r="B9" s="237" t="s">
        <v>39</v>
      </c>
      <c r="C9" s="238"/>
      <c r="D9" s="239" t="s">
        <v>39</v>
      </c>
      <c r="E9" s="237"/>
      <c r="F9" s="237"/>
      <c r="G9" s="237"/>
      <c r="H9" s="239" t="s">
        <v>40</v>
      </c>
      <c r="I9" s="237"/>
      <c r="J9" s="237"/>
      <c r="K9" s="238"/>
      <c r="L9" s="45">
        <v>1813</v>
      </c>
      <c r="M9" s="46">
        <v>190.08</v>
      </c>
      <c r="N9" s="46">
        <v>170.08</v>
      </c>
      <c r="O9" s="118">
        <v>145.08000000000001</v>
      </c>
      <c r="P9" s="97">
        <v>120.58</v>
      </c>
      <c r="Q9" s="45">
        <v>1813</v>
      </c>
      <c r="R9" s="46">
        <v>238.34</v>
      </c>
      <c r="S9" s="46">
        <v>194.21</v>
      </c>
      <c r="T9" s="118">
        <v>169.21</v>
      </c>
      <c r="U9" s="97">
        <v>144.71</v>
      </c>
    </row>
    <row r="10" spans="1:22" ht="29.25" customHeight="1">
      <c r="A10" s="146"/>
      <c r="B10" s="147"/>
      <c r="C10" s="147"/>
      <c r="D10" s="148" t="s">
        <v>41</v>
      </c>
      <c r="E10" s="149"/>
      <c r="F10" s="149"/>
      <c r="G10" s="148"/>
      <c r="H10" s="240" t="s">
        <v>42</v>
      </c>
      <c r="I10" s="241"/>
      <c r="J10" s="241"/>
      <c r="K10" s="242"/>
      <c r="L10" s="158"/>
      <c r="M10" s="147"/>
      <c r="N10" s="147"/>
      <c r="O10" s="147"/>
      <c r="P10" s="159"/>
    </row>
    <row r="11" spans="1:2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234" t="s">
        <v>43</v>
      </c>
      <c r="M11" s="235"/>
      <c r="N11" s="235"/>
      <c r="O11" s="235"/>
      <c r="P11" s="236"/>
      <c r="Q11" s="243" t="s">
        <v>44</v>
      </c>
      <c r="R11" s="244"/>
      <c r="S11" s="244"/>
      <c r="T11" s="244"/>
      <c r="U11" s="245"/>
    </row>
    <row r="12" spans="1:22" ht="30.7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133" t="s">
        <v>23</v>
      </c>
      <c r="M12" s="151" t="s">
        <v>31</v>
      </c>
      <c r="N12" s="151" t="s">
        <v>32</v>
      </c>
      <c r="O12" s="151" t="s">
        <v>33</v>
      </c>
      <c r="P12" s="134" t="s">
        <v>34</v>
      </c>
      <c r="Q12" s="133" t="s">
        <v>23</v>
      </c>
      <c r="R12" s="151" t="s">
        <v>31</v>
      </c>
      <c r="S12" s="151" t="s">
        <v>32</v>
      </c>
      <c r="T12" s="151" t="s">
        <v>33</v>
      </c>
      <c r="U12" s="134" t="s">
        <v>34</v>
      </c>
      <c r="V12" s="116"/>
    </row>
    <row r="13" spans="1:22" ht="28.5" customHeight="1">
      <c r="A13" s="246"/>
      <c r="B13" s="246"/>
      <c r="C13" s="247" t="s">
        <v>45</v>
      </c>
      <c r="D13" s="248"/>
      <c r="E13" s="249"/>
      <c r="F13" s="150"/>
      <c r="G13" s="150"/>
      <c r="H13" s="9"/>
      <c r="I13" s="9"/>
      <c r="J13" s="9"/>
      <c r="K13" s="97" t="s">
        <v>35</v>
      </c>
      <c r="L13" s="51">
        <v>2400</v>
      </c>
      <c r="M13" s="107">
        <v>196.08</v>
      </c>
      <c r="N13" s="107">
        <v>177.08</v>
      </c>
      <c r="O13" s="107">
        <v>152.08000000000001</v>
      </c>
      <c r="P13" s="137">
        <v>141.08000000000001</v>
      </c>
      <c r="Q13" s="51">
        <v>2400</v>
      </c>
      <c r="R13" s="107">
        <v>193.61</v>
      </c>
      <c r="S13" s="107">
        <v>177.71</v>
      </c>
      <c r="T13" s="107">
        <v>152.71</v>
      </c>
      <c r="U13" s="137">
        <v>128.21</v>
      </c>
      <c r="V13" s="115"/>
    </row>
    <row r="14" spans="1:22" ht="18" customHeight="1">
      <c r="A14" s="98"/>
      <c r="B14" s="98"/>
      <c r="C14" s="99" t="s">
        <v>46</v>
      </c>
      <c r="D14" s="99">
        <v>6440</v>
      </c>
      <c r="E14" s="100" t="s">
        <v>47</v>
      </c>
      <c r="F14" s="113"/>
      <c r="G14" s="113"/>
      <c r="H14" s="9"/>
      <c r="I14" s="9"/>
      <c r="J14" s="9"/>
      <c r="K14" s="32" t="s">
        <v>36</v>
      </c>
      <c r="L14" s="52">
        <v>1075</v>
      </c>
      <c r="M14" s="19">
        <v>216.86</v>
      </c>
      <c r="N14" s="19">
        <v>196.86</v>
      </c>
      <c r="O14" s="19">
        <v>166.86</v>
      </c>
      <c r="P14" s="140">
        <v>151.86000000000001</v>
      </c>
      <c r="Q14" s="52">
        <v>1075</v>
      </c>
      <c r="R14" s="19">
        <v>229.06</v>
      </c>
      <c r="S14" s="19">
        <v>209.06</v>
      </c>
      <c r="T14" s="19">
        <v>179.06</v>
      </c>
      <c r="U14" s="140">
        <v>154.56</v>
      </c>
      <c r="V14" s="115"/>
    </row>
    <row r="15" spans="1:22" ht="18" customHeight="1">
      <c r="A15" s="98"/>
      <c r="B15" s="98"/>
      <c r="C15" s="38" t="s">
        <v>36</v>
      </c>
      <c r="D15" s="38">
        <v>5218</v>
      </c>
      <c r="E15" s="101" t="s">
        <v>48</v>
      </c>
      <c r="F15" s="113"/>
      <c r="G15" s="113"/>
      <c r="H15" s="9"/>
      <c r="I15" s="9"/>
      <c r="J15" s="9"/>
      <c r="K15" s="44" t="s">
        <v>37</v>
      </c>
      <c r="L15" s="52">
        <v>675</v>
      </c>
      <c r="M15" s="19">
        <v>241.16</v>
      </c>
      <c r="N15" s="19">
        <v>197.16</v>
      </c>
      <c r="O15" s="19">
        <v>172.16</v>
      </c>
      <c r="P15" s="157">
        <v>137.66</v>
      </c>
      <c r="Q15" s="52">
        <v>675</v>
      </c>
      <c r="R15" s="19">
        <v>286.06</v>
      </c>
      <c r="S15" s="19">
        <v>242.06</v>
      </c>
      <c r="T15" s="19">
        <v>217.06</v>
      </c>
      <c r="U15" s="157">
        <v>182.56</v>
      </c>
      <c r="V15" s="115"/>
    </row>
    <row r="16" spans="1:22" ht="18" customHeight="1">
      <c r="A16" s="98"/>
      <c r="B16" s="98"/>
      <c r="C16" s="44" t="s">
        <v>37</v>
      </c>
      <c r="D16" s="44">
        <v>2460</v>
      </c>
      <c r="E16" s="102" t="s">
        <v>49</v>
      </c>
      <c r="F16" s="231" t="s">
        <v>18</v>
      </c>
      <c r="G16" s="233"/>
      <c r="H16" s="233"/>
      <c r="I16" s="233"/>
      <c r="J16" s="9"/>
      <c r="K16" s="97" t="s">
        <v>38</v>
      </c>
      <c r="L16" s="45">
        <v>1813</v>
      </c>
      <c r="M16" s="46">
        <v>257.16000000000003</v>
      </c>
      <c r="N16" s="46">
        <v>213.16</v>
      </c>
      <c r="O16" s="118">
        <v>188.16</v>
      </c>
      <c r="P16" s="97">
        <v>163.16</v>
      </c>
      <c r="Q16" s="45">
        <v>1813</v>
      </c>
      <c r="R16" s="46">
        <v>206.8</v>
      </c>
      <c r="S16" s="46">
        <v>186.8</v>
      </c>
      <c r="T16" s="118">
        <v>161.80000000000001</v>
      </c>
      <c r="U16" s="97">
        <v>137.30000000000001</v>
      </c>
    </row>
    <row r="17" spans="1:16" ht="25.5">
      <c r="F17" s="133" t="s">
        <v>23</v>
      </c>
      <c r="G17" s="134" t="s">
        <v>25</v>
      </c>
      <c r="H17" s="135" t="s">
        <v>26</v>
      </c>
      <c r="I17" s="136" t="s">
        <v>27</v>
      </c>
    </row>
    <row r="18" spans="1:16">
      <c r="F18" s="51">
        <v>3440</v>
      </c>
      <c r="G18" s="137">
        <v>140.01</v>
      </c>
      <c r="H18" s="138">
        <v>118.22</v>
      </c>
      <c r="I18" s="139">
        <v>112.77</v>
      </c>
    </row>
    <row r="19" spans="1:16">
      <c r="F19" s="52">
        <v>2448</v>
      </c>
      <c r="G19" s="140">
        <v>161.52000000000001</v>
      </c>
      <c r="H19" s="141">
        <v>136.22</v>
      </c>
      <c r="I19" s="142">
        <v>129.9</v>
      </c>
    </row>
    <row r="20" spans="1:16">
      <c r="F20" s="53">
        <v>1638</v>
      </c>
      <c r="G20" s="143">
        <v>198.19</v>
      </c>
      <c r="H20" s="144">
        <v>166.9</v>
      </c>
      <c r="I20" s="145">
        <v>159.08000000000001</v>
      </c>
    </row>
    <row r="24" spans="1:16" ht="38.25" customHeight="1">
      <c r="A24" s="228" t="s">
        <v>0</v>
      </c>
      <c r="B24" s="229"/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30"/>
    </row>
    <row r="25" spans="1:16" ht="26.25" customHeight="1">
      <c r="A25" s="103" t="s">
        <v>22</v>
      </c>
      <c r="B25" s="97" t="s">
        <v>50</v>
      </c>
      <c r="C25" s="104" t="s">
        <v>51</v>
      </c>
      <c r="D25" s="105" t="s">
        <v>52</v>
      </c>
      <c r="E25" s="105" t="s">
        <v>19</v>
      </c>
      <c r="F25" s="106" t="s">
        <v>53</v>
      </c>
      <c r="G25" s="117" t="s">
        <v>54</v>
      </c>
      <c r="H25" s="104" t="s">
        <v>51</v>
      </c>
      <c r="I25" s="105" t="s">
        <v>52</v>
      </c>
      <c r="J25" s="105" t="s">
        <v>19</v>
      </c>
      <c r="K25" s="106" t="s">
        <v>53</v>
      </c>
      <c r="L25" s="117" t="s">
        <v>55</v>
      </c>
      <c r="M25" s="104" t="s">
        <v>51</v>
      </c>
      <c r="N25" s="105" t="s">
        <v>52</v>
      </c>
      <c r="O25" s="105" t="s">
        <v>19</v>
      </c>
      <c r="P25" s="106" t="s">
        <v>53</v>
      </c>
    </row>
    <row r="26" spans="1:16" ht="18.75" customHeight="1">
      <c r="A26" s="99" t="s">
        <v>35</v>
      </c>
      <c r="B26" s="32">
        <v>6440</v>
      </c>
      <c r="C26" s="33">
        <v>180.69</v>
      </c>
      <c r="D26" s="137">
        <v>144.68</v>
      </c>
      <c r="E26" s="35">
        <v>182</v>
      </c>
      <c r="F26" s="35">
        <v>183.31</v>
      </c>
      <c r="G26" s="51">
        <v>12880</v>
      </c>
      <c r="H26" s="33">
        <v>180.69</v>
      </c>
      <c r="I26" s="138">
        <v>122.13</v>
      </c>
      <c r="J26" s="35">
        <v>182</v>
      </c>
      <c r="K26" s="36">
        <v>152.71</v>
      </c>
      <c r="L26" s="51">
        <v>19320</v>
      </c>
      <c r="M26" s="35">
        <v>180.69</v>
      </c>
      <c r="N26" s="138">
        <v>122.13</v>
      </c>
      <c r="O26" s="35">
        <v>128</v>
      </c>
      <c r="P26" s="36">
        <v>152.71</v>
      </c>
    </row>
    <row r="27" spans="1:16" ht="18.75" customHeight="1">
      <c r="A27" s="38" t="s">
        <v>36</v>
      </c>
      <c r="B27" s="38">
        <v>5218</v>
      </c>
      <c r="C27" s="39">
        <v>209.47</v>
      </c>
      <c r="D27" s="140">
        <v>166.94</v>
      </c>
      <c r="E27" s="23">
        <v>276</v>
      </c>
      <c r="F27" s="23">
        <v>221.56</v>
      </c>
      <c r="G27" s="52">
        <v>10436</v>
      </c>
      <c r="H27" s="39">
        <v>209.47</v>
      </c>
      <c r="I27" s="141">
        <v>140.75</v>
      </c>
      <c r="J27" s="23">
        <v>164</v>
      </c>
      <c r="K27" s="41">
        <v>179.06</v>
      </c>
      <c r="L27" s="52">
        <v>15654</v>
      </c>
      <c r="M27" s="23">
        <v>209.47</v>
      </c>
      <c r="N27" s="141">
        <v>140.75</v>
      </c>
      <c r="O27" s="23">
        <v>141</v>
      </c>
      <c r="P27" s="41">
        <v>179.06</v>
      </c>
    </row>
    <row r="28" spans="1:16" ht="18.75" customHeight="1">
      <c r="A28" s="38" t="s">
        <v>37</v>
      </c>
      <c r="B28" s="38">
        <v>2460</v>
      </c>
      <c r="C28" s="39">
        <v>226.62</v>
      </c>
      <c r="D28" s="143">
        <v>204.89</v>
      </c>
      <c r="E28" s="23">
        <v>434</v>
      </c>
      <c r="F28" s="35">
        <v>261.95999999999998</v>
      </c>
      <c r="G28" s="52">
        <v>4920</v>
      </c>
      <c r="H28" s="39">
        <v>226.62</v>
      </c>
      <c r="I28" s="144">
        <v>172.51</v>
      </c>
      <c r="J28" s="23">
        <v>230</v>
      </c>
      <c r="K28" s="41">
        <v>242.06</v>
      </c>
      <c r="L28" s="52">
        <v>7380</v>
      </c>
      <c r="M28" s="23">
        <v>226.62</v>
      </c>
      <c r="N28" s="144">
        <v>172.51</v>
      </c>
      <c r="O28" s="23">
        <v>187</v>
      </c>
      <c r="P28" s="41">
        <v>217.06</v>
      </c>
    </row>
    <row r="29" spans="1:16" ht="18.75" customHeight="1">
      <c r="A29" s="44" t="s">
        <v>56</v>
      </c>
      <c r="B29" s="44"/>
      <c r="C29" s="45"/>
      <c r="D29" s="46"/>
      <c r="E29" s="46"/>
      <c r="F29" s="46">
        <v>194.21</v>
      </c>
      <c r="G29" s="53"/>
      <c r="H29" s="46"/>
      <c r="I29" s="46"/>
      <c r="J29" s="46"/>
      <c r="K29" s="118">
        <v>161.80000000000001</v>
      </c>
      <c r="L29" s="53"/>
      <c r="M29" s="46"/>
      <c r="N29" s="46"/>
      <c r="O29" s="46"/>
      <c r="P29" s="118">
        <v>161.80000000000001</v>
      </c>
    </row>
    <row r="31" spans="1:16">
      <c r="H31">
        <f>(H26*G26+H27*G27+H28*G28)/1000</f>
        <v>5628.2865199999997</v>
      </c>
      <c r="I31">
        <f>(I26*G26+I27*G27+I28*G28)/1000</f>
        <v>3890.6505999999999</v>
      </c>
    </row>
  </sheetData>
  <mergeCells count="16">
    <mergeCell ref="A24:P24"/>
    <mergeCell ref="L11:P11"/>
    <mergeCell ref="Q11:U11"/>
    <mergeCell ref="A13:B13"/>
    <mergeCell ref="C13:E13"/>
    <mergeCell ref="F16:I16"/>
    <mergeCell ref="Q4:U4"/>
    <mergeCell ref="B9:C9"/>
    <mergeCell ref="D9:G9"/>
    <mergeCell ref="H9:K9"/>
    <mergeCell ref="H10:K10"/>
    <mergeCell ref="A3:P3"/>
    <mergeCell ref="B4:C4"/>
    <mergeCell ref="D4:G4"/>
    <mergeCell ref="H4:K4"/>
    <mergeCell ref="L4:P4"/>
  </mergeCells>
  <printOptions horizontalCentered="1" verticalCentered="1" gridLines="1"/>
  <pageMargins left="0.25" right="0.25" top="0.75" bottom="0.75" header="0.3" footer="0.3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3:AF57"/>
  <sheetViews>
    <sheetView workbookViewId="0">
      <selection activeCell="Y8" sqref="Y8"/>
    </sheetView>
  </sheetViews>
  <sheetFormatPr baseColWidth="10" defaultColWidth="9" defaultRowHeight="15"/>
  <cols>
    <col min="1" max="2" width="7" customWidth="1"/>
    <col min="3" max="3" width="6.28515625" customWidth="1"/>
    <col min="4" max="4" width="5.85546875" customWidth="1"/>
    <col min="5" max="5" width="6.28515625" customWidth="1"/>
    <col min="6" max="6" width="7.42578125" customWidth="1"/>
    <col min="7" max="7" width="7.85546875" customWidth="1"/>
    <col min="8" max="8" width="6" customWidth="1"/>
    <col min="9" max="9" width="6.140625" customWidth="1"/>
    <col min="10" max="10" width="5.140625" customWidth="1"/>
    <col min="11" max="11" width="6" customWidth="1"/>
    <col min="12" max="12" width="6.140625" style="54" customWidth="1"/>
    <col min="13" max="13" width="6.28515625" customWidth="1"/>
    <col min="14" max="14" width="7" customWidth="1"/>
    <col min="15" max="15" width="6" customWidth="1"/>
    <col min="16" max="17" width="7" customWidth="1"/>
    <col min="18" max="18" width="6.28515625" customWidth="1"/>
    <col min="19" max="20" width="6.85546875" customWidth="1"/>
    <col min="21" max="21" width="8.7109375" customWidth="1"/>
    <col min="22" max="23" width="8.28515625" customWidth="1"/>
    <col min="24" max="24" width="10.85546875" customWidth="1"/>
  </cols>
  <sheetData>
    <row r="3" spans="1:32" ht="48" customHeight="1">
      <c r="A3" s="250" t="s">
        <v>0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"/>
    </row>
    <row r="4" spans="1:32" ht="39" customHeight="1">
      <c r="A4" s="55"/>
      <c r="B4" s="252" t="s">
        <v>17</v>
      </c>
      <c r="C4" s="253"/>
      <c r="D4" s="252" t="s">
        <v>18</v>
      </c>
      <c r="E4" s="254"/>
      <c r="F4" s="254"/>
      <c r="G4" s="254"/>
      <c r="O4" s="252" t="s">
        <v>20</v>
      </c>
      <c r="P4" s="254"/>
      <c r="Q4" s="254"/>
      <c r="R4" s="254"/>
      <c r="S4" s="253"/>
      <c r="T4" s="252" t="s">
        <v>21</v>
      </c>
      <c r="U4" s="254"/>
      <c r="V4" s="254"/>
      <c r="W4" s="254"/>
      <c r="X4" s="253"/>
      <c r="Y4" s="25"/>
    </row>
    <row r="5" spans="1:32" ht="73.5" customHeight="1">
      <c r="A5" s="56" t="s">
        <v>22</v>
      </c>
      <c r="B5" s="57" t="s">
        <v>23</v>
      </c>
      <c r="C5" s="58" t="s">
        <v>24</v>
      </c>
      <c r="D5" s="57" t="s">
        <v>23</v>
      </c>
      <c r="E5" s="58" t="s">
        <v>25</v>
      </c>
      <c r="F5" s="59" t="s">
        <v>26</v>
      </c>
      <c r="G5" s="60" t="s">
        <v>27</v>
      </c>
      <c r="O5" s="57" t="s">
        <v>23</v>
      </c>
      <c r="P5" s="83" t="s">
        <v>31</v>
      </c>
      <c r="Q5" s="83" t="s">
        <v>32</v>
      </c>
      <c r="R5" s="83" t="s">
        <v>33</v>
      </c>
      <c r="S5" s="58" t="s">
        <v>34</v>
      </c>
      <c r="T5" s="57" t="s">
        <v>23</v>
      </c>
      <c r="U5" s="83" t="s">
        <v>31</v>
      </c>
      <c r="V5" s="83" t="s">
        <v>32</v>
      </c>
      <c r="W5" s="83" t="s">
        <v>33</v>
      </c>
      <c r="X5" s="58" t="s">
        <v>34</v>
      </c>
      <c r="Y5" s="25"/>
      <c r="AB5" s="248" t="s">
        <v>21</v>
      </c>
      <c r="AC5" s="248"/>
      <c r="AD5" s="248"/>
      <c r="AE5" s="248"/>
      <c r="AF5" s="249"/>
    </row>
    <row r="6" spans="1:32" ht="18" customHeight="1">
      <c r="A6" s="61" t="s">
        <v>35</v>
      </c>
      <c r="B6" s="62">
        <v>4480</v>
      </c>
      <c r="C6" s="63">
        <v>180.69</v>
      </c>
      <c r="D6" s="62">
        <v>3440</v>
      </c>
      <c r="E6" s="63">
        <v>156.01</v>
      </c>
      <c r="F6" s="64">
        <v>134.22999999999999</v>
      </c>
      <c r="G6" s="65">
        <v>128.78</v>
      </c>
      <c r="O6" s="62">
        <v>2400</v>
      </c>
      <c r="P6" s="86">
        <v>180.98</v>
      </c>
      <c r="Q6" s="86">
        <v>165.08</v>
      </c>
      <c r="R6" s="86">
        <v>140.08000000000001</v>
      </c>
      <c r="S6" s="63">
        <v>115.58</v>
      </c>
      <c r="T6" s="62">
        <v>2400</v>
      </c>
      <c r="U6" s="86">
        <v>199.21</v>
      </c>
      <c r="V6" s="86">
        <v>183.31</v>
      </c>
      <c r="W6" s="86">
        <v>158.31</v>
      </c>
      <c r="X6" s="63">
        <v>133.81</v>
      </c>
      <c r="Y6" s="25"/>
      <c r="AB6" s="121" t="s">
        <v>23</v>
      </c>
      <c r="AC6" s="121" t="s">
        <v>31</v>
      </c>
      <c r="AD6" s="121" t="s">
        <v>32</v>
      </c>
      <c r="AE6" s="121" t="s">
        <v>33</v>
      </c>
      <c r="AF6" s="122" t="s">
        <v>34</v>
      </c>
    </row>
    <row r="7" spans="1:32" ht="18" customHeight="1">
      <c r="A7" s="66" t="s">
        <v>36</v>
      </c>
      <c r="B7" s="67">
        <v>2480</v>
      </c>
      <c r="C7" s="68">
        <v>209.47</v>
      </c>
      <c r="D7" s="67">
        <v>2448</v>
      </c>
      <c r="E7" s="68">
        <v>171.02</v>
      </c>
      <c r="F7" s="69">
        <v>145.72</v>
      </c>
      <c r="G7" s="70">
        <v>139.4</v>
      </c>
      <c r="O7" s="67">
        <v>1075</v>
      </c>
      <c r="P7" s="91">
        <v>200.86</v>
      </c>
      <c r="Q7" s="91">
        <v>180.86</v>
      </c>
      <c r="R7" s="91">
        <v>150.86000000000001</v>
      </c>
      <c r="S7" s="68">
        <v>126.36</v>
      </c>
      <c r="T7" s="67">
        <v>1075</v>
      </c>
      <c r="U7" s="91">
        <v>241.56</v>
      </c>
      <c r="V7" s="91">
        <v>221.56</v>
      </c>
      <c r="W7" s="91">
        <v>191.56</v>
      </c>
      <c r="X7" s="68">
        <v>167.06</v>
      </c>
      <c r="Y7" s="25"/>
      <c r="AB7" s="123">
        <v>2400</v>
      </c>
      <c r="AC7" s="124">
        <v>199.21</v>
      </c>
      <c r="AD7" s="124">
        <v>183.31</v>
      </c>
      <c r="AE7" s="124">
        <v>158.31</v>
      </c>
      <c r="AF7" s="125">
        <v>133.81</v>
      </c>
    </row>
    <row r="8" spans="1:32" ht="18" customHeight="1">
      <c r="A8" s="71" t="s">
        <v>37</v>
      </c>
      <c r="B8" s="72">
        <v>1312</v>
      </c>
      <c r="C8" s="73">
        <v>226.62</v>
      </c>
      <c r="D8" s="72">
        <v>1638</v>
      </c>
      <c r="E8" s="73">
        <v>202.37</v>
      </c>
      <c r="F8" s="74">
        <v>171.09</v>
      </c>
      <c r="G8" s="75">
        <v>163.27000000000001</v>
      </c>
      <c r="O8" s="67">
        <v>675</v>
      </c>
      <c r="P8" s="91">
        <v>241.16</v>
      </c>
      <c r="Q8" s="91">
        <v>197.16</v>
      </c>
      <c r="R8" s="91">
        <v>172.16</v>
      </c>
      <c r="S8" s="119">
        <v>137.66</v>
      </c>
      <c r="T8" s="67">
        <v>675</v>
      </c>
      <c r="U8" s="91">
        <v>370.77</v>
      </c>
      <c r="V8" s="91">
        <v>261.95999999999998</v>
      </c>
      <c r="W8" s="91">
        <v>236.96</v>
      </c>
      <c r="X8" s="119">
        <v>202.46</v>
      </c>
      <c r="Y8" s="25"/>
      <c r="AB8" s="15">
        <v>1075</v>
      </c>
      <c r="AC8" s="18">
        <v>241.56</v>
      </c>
      <c r="AD8" s="18">
        <v>221.56</v>
      </c>
      <c r="AE8" s="18">
        <v>191.56</v>
      </c>
      <c r="AF8" s="126">
        <v>167.06</v>
      </c>
    </row>
    <row r="9" spans="1:32" ht="18" customHeight="1">
      <c r="A9" s="56" t="s">
        <v>38</v>
      </c>
      <c r="B9" s="255" t="s">
        <v>39</v>
      </c>
      <c r="C9" s="256"/>
      <c r="D9" s="76" t="s">
        <v>39</v>
      </c>
      <c r="E9" s="77"/>
      <c r="F9" s="77"/>
      <c r="G9" s="77"/>
      <c r="O9" s="92">
        <v>1813</v>
      </c>
      <c r="P9" s="86">
        <v>151.08000000000001</v>
      </c>
      <c r="Q9" s="86">
        <v>170.08</v>
      </c>
      <c r="R9" s="86">
        <v>145.08000000000001</v>
      </c>
      <c r="S9" s="63">
        <v>120.58</v>
      </c>
      <c r="T9" s="92">
        <v>1813</v>
      </c>
      <c r="U9" s="86">
        <v>199.34</v>
      </c>
      <c r="V9" s="86">
        <v>194.21</v>
      </c>
      <c r="W9" s="86">
        <v>169.21</v>
      </c>
      <c r="X9" s="63">
        <v>144.71</v>
      </c>
      <c r="Y9" s="25"/>
      <c r="AB9" s="15">
        <v>675</v>
      </c>
      <c r="AC9" s="18">
        <v>370.77</v>
      </c>
      <c r="AD9" s="18">
        <v>261.95999999999998</v>
      </c>
      <c r="AE9" s="18">
        <v>236.96</v>
      </c>
      <c r="AF9" s="126">
        <v>202.46</v>
      </c>
    </row>
    <row r="10" spans="1:32" ht="29.25" customHeight="1">
      <c r="A10" s="78"/>
      <c r="B10" s="79"/>
      <c r="C10" s="79"/>
      <c r="D10" s="80" t="s">
        <v>41</v>
      </c>
      <c r="E10" s="81"/>
      <c r="F10" s="81"/>
      <c r="G10" s="81"/>
      <c r="H10" s="81"/>
      <c r="O10" s="257" t="s">
        <v>43</v>
      </c>
      <c r="P10" s="258"/>
      <c r="Q10" s="258"/>
      <c r="R10" s="258"/>
      <c r="S10" s="259"/>
      <c r="T10" s="260" t="s">
        <v>44</v>
      </c>
      <c r="U10" s="255"/>
      <c r="V10" s="255"/>
      <c r="W10" s="255"/>
      <c r="X10" s="256"/>
      <c r="Y10" s="25"/>
      <c r="AB10" s="127">
        <v>1813</v>
      </c>
      <c r="AC10" s="128">
        <v>238.34</v>
      </c>
      <c r="AD10" s="128">
        <v>194.21</v>
      </c>
      <c r="AE10" s="128">
        <v>169.21</v>
      </c>
      <c r="AF10" s="129">
        <v>144.71</v>
      </c>
    </row>
    <row r="11" spans="1:32" ht="54.75" customHeight="1">
      <c r="A11" s="82"/>
      <c r="B11" s="252" t="s">
        <v>57</v>
      </c>
      <c r="C11" s="254"/>
      <c r="D11" s="253"/>
      <c r="E11" s="252" t="s">
        <v>19</v>
      </c>
      <c r="F11" s="254"/>
      <c r="G11" s="254"/>
      <c r="H11" s="254"/>
      <c r="I11" s="82"/>
      <c r="J11" s="82"/>
      <c r="K11" s="82"/>
      <c r="L11" s="110"/>
      <c r="M11" s="82"/>
      <c r="N11" s="82"/>
      <c r="O11" s="57" t="s">
        <v>23</v>
      </c>
      <c r="P11" s="83" t="s">
        <v>31</v>
      </c>
      <c r="Q11" s="83" t="s">
        <v>32</v>
      </c>
      <c r="R11" s="83" t="s">
        <v>33</v>
      </c>
      <c r="S11" s="58" t="s">
        <v>34</v>
      </c>
      <c r="T11" s="57" t="s">
        <v>23</v>
      </c>
      <c r="U11" s="83" t="s">
        <v>31</v>
      </c>
      <c r="V11" s="83" t="s">
        <v>32</v>
      </c>
      <c r="W11" s="83" t="s">
        <v>33</v>
      </c>
      <c r="X11" s="120" t="s">
        <v>34</v>
      </c>
      <c r="Y11" s="25"/>
      <c r="AB11" s="261"/>
      <c r="AC11" s="262"/>
      <c r="AD11" s="262"/>
      <c r="AE11" s="262"/>
      <c r="AF11" s="263"/>
    </row>
    <row r="12" spans="1:32" ht="30" customHeight="1">
      <c r="A12" s="82"/>
      <c r="B12" s="57" t="s">
        <v>23</v>
      </c>
      <c r="C12" s="83" t="s">
        <v>28</v>
      </c>
      <c r="D12" s="58" t="s">
        <v>29</v>
      </c>
      <c r="E12" s="57" t="s">
        <v>23</v>
      </c>
      <c r="F12" s="83" t="s">
        <v>28</v>
      </c>
      <c r="G12" s="83" t="s">
        <v>29</v>
      </c>
      <c r="H12" s="84" t="s">
        <v>30</v>
      </c>
      <c r="I12" s="82"/>
      <c r="J12" s="82"/>
      <c r="K12" s="82"/>
      <c r="L12" s="110"/>
      <c r="M12" s="82"/>
      <c r="N12" s="82"/>
      <c r="O12" s="62">
        <v>2400</v>
      </c>
      <c r="P12" s="86">
        <v>196.08</v>
      </c>
      <c r="Q12" s="86">
        <v>177.08</v>
      </c>
      <c r="R12" s="86">
        <v>152.08000000000001</v>
      </c>
      <c r="S12" s="63">
        <v>141.08000000000001</v>
      </c>
      <c r="T12" s="62">
        <v>2400</v>
      </c>
      <c r="U12" s="86">
        <v>193.61</v>
      </c>
      <c r="V12" s="86">
        <v>177.71</v>
      </c>
      <c r="W12" s="86">
        <v>152.71</v>
      </c>
      <c r="X12" s="91">
        <v>128.21</v>
      </c>
      <c r="AB12" s="248" t="s">
        <v>44</v>
      </c>
      <c r="AC12" s="248"/>
      <c r="AD12" s="248"/>
      <c r="AE12" s="248"/>
      <c r="AF12" s="249"/>
    </row>
    <row r="13" spans="1:32" ht="51" customHeight="1">
      <c r="A13" s="56"/>
      <c r="B13" s="85">
        <v>2400</v>
      </c>
      <c r="C13" s="86">
        <v>224.7</v>
      </c>
      <c r="D13" s="63">
        <v>179.7</v>
      </c>
      <c r="E13" s="87">
        <v>3504</v>
      </c>
      <c r="F13" s="88">
        <v>182</v>
      </c>
      <c r="G13" s="88">
        <v>128</v>
      </c>
      <c r="H13" s="89">
        <v>116</v>
      </c>
      <c r="I13" s="82"/>
      <c r="J13" s="82"/>
      <c r="K13" s="82"/>
      <c r="L13" s="110"/>
      <c r="M13" s="111"/>
      <c r="N13" s="111"/>
      <c r="O13" s="67">
        <v>1075</v>
      </c>
      <c r="P13" s="91">
        <v>216.86</v>
      </c>
      <c r="Q13" s="91">
        <v>196.86</v>
      </c>
      <c r="R13" s="91">
        <v>166.86</v>
      </c>
      <c r="S13" s="68">
        <v>151.86000000000001</v>
      </c>
      <c r="T13" s="67">
        <v>1075</v>
      </c>
      <c r="U13" s="91">
        <v>229.06</v>
      </c>
      <c r="V13" s="91">
        <v>209.06</v>
      </c>
      <c r="W13" s="91">
        <v>179.06</v>
      </c>
      <c r="X13" s="91">
        <v>154.56</v>
      </c>
      <c r="AB13" s="130" t="s">
        <v>23</v>
      </c>
      <c r="AC13" s="130" t="s">
        <v>31</v>
      </c>
      <c r="AD13" s="130" t="s">
        <v>32</v>
      </c>
      <c r="AE13" s="130" t="s">
        <v>33</v>
      </c>
      <c r="AF13" s="131" t="s">
        <v>34</v>
      </c>
    </row>
    <row r="14" spans="1:32" ht="18" customHeight="1">
      <c r="A14" s="56"/>
      <c r="B14" s="90">
        <v>1075</v>
      </c>
      <c r="C14" s="91">
        <v>259.7</v>
      </c>
      <c r="D14" s="68">
        <v>194.7</v>
      </c>
      <c r="E14" s="67">
        <v>1680</v>
      </c>
      <c r="F14" s="91">
        <v>276</v>
      </c>
      <c r="G14" s="91">
        <v>164</v>
      </c>
      <c r="H14" s="68">
        <v>141</v>
      </c>
      <c r="I14" s="82"/>
      <c r="J14" s="82"/>
      <c r="K14" s="82"/>
      <c r="L14" s="110"/>
      <c r="M14" s="111"/>
      <c r="N14" s="111"/>
      <c r="O14" s="67">
        <v>675</v>
      </c>
      <c r="P14" s="91">
        <v>241.16</v>
      </c>
      <c r="Q14" s="91">
        <v>197.16</v>
      </c>
      <c r="R14" s="91">
        <v>172.16</v>
      </c>
      <c r="S14" s="119">
        <v>137.66</v>
      </c>
      <c r="T14" s="67">
        <v>675</v>
      </c>
      <c r="U14" s="91">
        <v>286.06</v>
      </c>
      <c r="V14" s="91">
        <v>242.06</v>
      </c>
      <c r="W14" s="91">
        <v>217.06</v>
      </c>
      <c r="X14" s="91">
        <v>182.56</v>
      </c>
      <c r="AB14" s="15">
        <v>2400</v>
      </c>
      <c r="AC14" s="18">
        <v>193.61</v>
      </c>
      <c r="AD14" s="18">
        <v>177.71</v>
      </c>
      <c r="AE14" s="18">
        <v>152.71</v>
      </c>
      <c r="AF14" s="126">
        <v>128.21</v>
      </c>
    </row>
    <row r="15" spans="1:32" ht="18" customHeight="1">
      <c r="A15" s="61"/>
      <c r="B15" s="92"/>
      <c r="C15" s="93"/>
      <c r="D15" s="93"/>
      <c r="E15" s="72">
        <v>925</v>
      </c>
      <c r="F15" s="93">
        <v>434</v>
      </c>
      <c r="G15" s="93">
        <v>230</v>
      </c>
      <c r="H15" s="73">
        <v>187</v>
      </c>
      <c r="I15" s="82"/>
      <c r="J15" s="82"/>
      <c r="K15" s="82"/>
      <c r="L15" s="112"/>
      <c r="M15" s="82"/>
      <c r="N15" s="82"/>
      <c r="O15" s="92">
        <v>1813</v>
      </c>
      <c r="P15" s="86">
        <v>257.16000000000003</v>
      </c>
      <c r="Q15" s="86">
        <v>213.16</v>
      </c>
      <c r="R15" s="86">
        <v>188.16</v>
      </c>
      <c r="S15" s="63">
        <v>163.16</v>
      </c>
      <c r="T15" s="92">
        <v>1813</v>
      </c>
      <c r="U15" s="86">
        <v>167.8</v>
      </c>
      <c r="V15" s="86">
        <v>186.8</v>
      </c>
      <c r="W15" s="86">
        <v>161.80000000000001</v>
      </c>
      <c r="X15" s="91">
        <v>137.30000000000001</v>
      </c>
      <c r="AB15" s="15">
        <v>1075</v>
      </c>
      <c r="AC15" s="18">
        <v>229.06</v>
      </c>
      <c r="AD15" s="18">
        <v>209.06</v>
      </c>
      <c r="AE15" s="18">
        <v>179.06</v>
      </c>
      <c r="AF15" s="126">
        <v>154.56</v>
      </c>
    </row>
    <row r="16" spans="1:32" ht="18" customHeight="1">
      <c r="A16" s="94"/>
      <c r="B16" s="95">
        <v>1813</v>
      </c>
      <c r="C16" s="96">
        <v>259.7</v>
      </c>
      <c r="D16" s="96">
        <v>229.7</v>
      </c>
      <c r="E16" s="260" t="s">
        <v>40</v>
      </c>
      <c r="F16" s="255"/>
      <c r="G16" s="255"/>
      <c r="H16" s="256"/>
      <c r="L16" s="113"/>
      <c r="O16" s="113"/>
      <c r="P16" s="114"/>
      <c r="Q16" s="114"/>
      <c r="R16" s="114"/>
      <c r="S16" s="114"/>
      <c r="T16" s="113"/>
      <c r="U16" s="114"/>
      <c r="V16" s="114"/>
      <c r="W16" s="114"/>
      <c r="X16" s="114"/>
      <c r="AB16" s="15">
        <v>675</v>
      </c>
      <c r="AC16" s="18">
        <v>286.06</v>
      </c>
      <c r="AD16" s="18">
        <v>242.06</v>
      </c>
      <c r="AE16" s="18">
        <v>217.06</v>
      </c>
      <c r="AF16" s="126">
        <v>182.56</v>
      </c>
    </row>
    <row r="17" spans="1:32" ht="18" customHeight="1">
      <c r="A17" s="94"/>
      <c r="B17" s="264"/>
      <c r="C17" s="265"/>
      <c r="D17" s="266"/>
      <c r="E17" s="264" t="s">
        <v>42</v>
      </c>
      <c r="F17" s="265"/>
      <c r="G17" s="265"/>
      <c r="H17" s="266"/>
      <c r="L17" s="113"/>
      <c r="O17" s="113"/>
      <c r="P17" s="114"/>
      <c r="Q17" s="114"/>
      <c r="R17" s="114"/>
      <c r="S17" s="114"/>
      <c r="T17" s="113"/>
      <c r="U17" s="114"/>
      <c r="V17" s="114"/>
      <c r="W17" s="114"/>
      <c r="X17" s="114"/>
      <c r="AB17" s="127">
        <v>1813</v>
      </c>
      <c r="AC17" s="128">
        <v>206.8</v>
      </c>
      <c r="AD17" s="128">
        <v>186.8</v>
      </c>
      <c r="AE17" s="128">
        <v>161.80000000000001</v>
      </c>
      <c r="AF17" s="129">
        <v>137.30000000000001</v>
      </c>
    </row>
    <row r="18" spans="1:32" ht="18" customHeight="1">
      <c r="A18" s="94"/>
      <c r="L18" s="113"/>
      <c r="O18" s="113"/>
      <c r="P18" s="114"/>
      <c r="Q18" s="114"/>
      <c r="R18" s="114"/>
      <c r="S18" s="114"/>
      <c r="T18" s="113"/>
      <c r="U18" s="114"/>
      <c r="V18" s="114"/>
      <c r="W18" s="114"/>
      <c r="X18" s="114"/>
      <c r="AB18" s="261"/>
      <c r="AC18" s="262"/>
      <c r="AD18" s="262"/>
      <c r="AE18" s="262"/>
      <c r="AF18" s="263"/>
    </row>
    <row r="19" spans="1:32" ht="18" customHeight="1">
      <c r="A19" s="94"/>
      <c r="L19" s="113"/>
      <c r="O19" s="113"/>
      <c r="P19" s="114"/>
      <c r="Q19" s="114"/>
      <c r="R19" s="114"/>
      <c r="S19" s="114"/>
      <c r="T19" s="113"/>
      <c r="U19" s="114"/>
      <c r="V19" s="114"/>
      <c r="W19" s="114"/>
      <c r="X19" s="114"/>
    </row>
    <row r="20" spans="1:32" ht="18" customHeight="1">
      <c r="A20" s="94"/>
      <c r="L20" s="113"/>
      <c r="O20" s="113"/>
      <c r="P20" s="114"/>
      <c r="Q20" s="114"/>
      <c r="R20" s="114"/>
      <c r="S20" s="114"/>
      <c r="T20" s="113"/>
      <c r="U20" s="114"/>
      <c r="V20" s="114"/>
      <c r="W20" s="114"/>
      <c r="X20" s="114"/>
    </row>
    <row r="21" spans="1:32" ht="18" customHeight="1">
      <c r="A21" s="94"/>
      <c r="L21" s="113"/>
      <c r="O21" s="113"/>
      <c r="P21" s="114"/>
      <c r="Q21" s="114"/>
      <c r="R21" s="114"/>
      <c r="S21" s="114"/>
      <c r="T21" s="113"/>
      <c r="U21" s="114"/>
      <c r="V21" s="114"/>
      <c r="W21" s="114"/>
      <c r="X21" s="114"/>
    </row>
    <row r="22" spans="1:32" ht="18" customHeight="1">
      <c r="A22" s="94"/>
      <c r="L22" s="113"/>
      <c r="O22" s="113"/>
      <c r="P22" s="114"/>
      <c r="Q22" s="114"/>
      <c r="R22" s="114"/>
      <c r="S22" s="114"/>
      <c r="T22" s="113"/>
      <c r="U22" s="114"/>
      <c r="V22" s="114"/>
      <c r="W22" s="114"/>
      <c r="X22" s="114"/>
    </row>
    <row r="23" spans="1:32" ht="18" customHeight="1">
      <c r="A23" s="94"/>
      <c r="L23" s="113"/>
      <c r="O23" s="113"/>
      <c r="P23" s="114"/>
      <c r="Q23" s="114"/>
      <c r="R23" s="114"/>
      <c r="S23" s="114"/>
      <c r="T23" s="113"/>
      <c r="U23" s="114"/>
      <c r="V23" s="114"/>
      <c r="W23" s="114"/>
      <c r="X23" s="114"/>
    </row>
    <row r="24" spans="1:32" ht="18" customHeight="1">
      <c r="A24" s="94"/>
      <c r="L24" s="113"/>
      <c r="O24" s="113"/>
      <c r="P24" s="114"/>
      <c r="Q24" s="114"/>
      <c r="R24" s="114"/>
      <c r="S24" s="114"/>
      <c r="T24" s="113"/>
      <c r="U24" s="114"/>
      <c r="V24" s="114"/>
      <c r="W24" s="114"/>
      <c r="X24" s="114"/>
    </row>
    <row r="25" spans="1:32" ht="18" customHeight="1">
      <c r="A25" s="94"/>
      <c r="L25" s="113"/>
      <c r="O25" s="113"/>
      <c r="P25" s="114"/>
      <c r="Q25" s="114"/>
      <c r="R25" s="114"/>
      <c r="S25" s="114"/>
      <c r="T25" s="113"/>
      <c r="U25" s="114"/>
      <c r="V25" s="114"/>
      <c r="W25" s="114"/>
      <c r="X25" s="114"/>
    </row>
    <row r="26" spans="1:32" ht="18" customHeight="1">
      <c r="A26" s="94"/>
      <c r="L26" s="113"/>
      <c r="O26" s="113"/>
      <c r="P26" s="114"/>
      <c r="Q26" s="114"/>
      <c r="R26" s="114"/>
      <c r="S26" s="114"/>
      <c r="T26" s="113"/>
      <c r="U26" s="114"/>
      <c r="V26" s="114"/>
      <c r="W26" s="114"/>
      <c r="X26" s="114"/>
    </row>
    <row r="27" spans="1:32" ht="18" customHeight="1">
      <c r="A27" s="94"/>
      <c r="L27" s="113"/>
      <c r="O27" s="113"/>
      <c r="P27" s="114"/>
      <c r="Q27" s="114"/>
      <c r="R27" s="114"/>
      <c r="S27" s="114"/>
      <c r="T27" s="113"/>
      <c r="U27" s="114"/>
      <c r="V27" s="114"/>
      <c r="W27" s="114"/>
      <c r="X27" s="114"/>
    </row>
    <row r="28" spans="1:32" ht="18" customHeight="1">
      <c r="A28" s="94"/>
      <c r="L28" s="113"/>
      <c r="O28" s="113"/>
      <c r="P28" s="114"/>
      <c r="Q28" s="114"/>
      <c r="R28" s="114"/>
      <c r="S28" s="114"/>
      <c r="T28" s="113"/>
      <c r="U28" s="114"/>
      <c r="V28" s="114"/>
      <c r="W28" s="114"/>
      <c r="X28" s="114"/>
    </row>
    <row r="29" spans="1:32" ht="18" customHeight="1">
      <c r="A29" s="94"/>
      <c r="L29" s="113"/>
      <c r="O29" s="113"/>
      <c r="P29" s="114"/>
      <c r="Q29" s="114"/>
      <c r="R29" s="114"/>
      <c r="S29" s="114"/>
      <c r="T29" s="113"/>
      <c r="U29" s="114"/>
      <c r="V29" s="114"/>
      <c r="W29" s="114"/>
      <c r="X29" s="114"/>
    </row>
    <row r="30" spans="1:32" ht="18" customHeight="1">
      <c r="A30" s="94"/>
      <c r="L30" s="113"/>
      <c r="O30" s="113"/>
      <c r="P30" s="114"/>
      <c r="Q30" s="114"/>
      <c r="R30" s="114"/>
      <c r="S30" s="114"/>
      <c r="T30" s="113"/>
      <c r="U30" s="114"/>
      <c r="V30" s="114"/>
      <c r="W30" s="114"/>
      <c r="X30" s="114"/>
    </row>
    <row r="31" spans="1:32" ht="18" customHeight="1">
      <c r="A31" s="94"/>
      <c r="L31" s="113"/>
      <c r="O31" s="113"/>
      <c r="P31" s="114"/>
      <c r="Q31" s="114"/>
      <c r="R31" s="114"/>
      <c r="S31" s="114"/>
      <c r="T31" s="113"/>
      <c r="U31" s="114"/>
      <c r="V31" s="114"/>
      <c r="W31" s="114"/>
      <c r="X31" s="114"/>
    </row>
    <row r="32" spans="1:32" ht="18" customHeight="1">
      <c r="A32" s="44"/>
      <c r="L32" s="113"/>
      <c r="P32" s="115"/>
      <c r="Q32" s="115"/>
      <c r="R32" s="115"/>
      <c r="V32" s="116"/>
    </row>
    <row r="33" spans="1:22" ht="18" customHeight="1">
      <c r="A33" s="97"/>
      <c r="L33" s="113"/>
      <c r="P33" s="115"/>
      <c r="Q33" s="115"/>
      <c r="R33" s="115"/>
      <c r="V33" s="116"/>
    </row>
    <row r="34" spans="1:22" ht="33" customHeight="1">
      <c r="A34" s="98"/>
      <c r="D34" s="247" t="s">
        <v>45</v>
      </c>
      <c r="E34" s="248"/>
      <c r="F34" s="249"/>
      <c r="L34" s="113"/>
      <c r="P34" s="115"/>
      <c r="Q34" s="115"/>
      <c r="R34" s="115"/>
      <c r="V34" s="116"/>
    </row>
    <row r="35" spans="1:22" ht="44.25" customHeight="1">
      <c r="A35" s="97" t="s">
        <v>22</v>
      </c>
      <c r="D35" s="99" t="s">
        <v>46</v>
      </c>
      <c r="E35" s="99">
        <v>6440</v>
      </c>
      <c r="F35" s="100" t="s">
        <v>58</v>
      </c>
      <c r="L35" s="113"/>
      <c r="M35" s="115"/>
      <c r="N35" s="115"/>
      <c r="O35" s="115"/>
      <c r="P35" s="115"/>
      <c r="Q35" s="115"/>
      <c r="R35" s="115"/>
      <c r="V35" s="116"/>
    </row>
    <row r="36" spans="1:22" ht="18" customHeight="1">
      <c r="A36" s="97" t="s">
        <v>35</v>
      </c>
      <c r="D36" s="38" t="s">
        <v>36</v>
      </c>
      <c r="E36" s="38">
        <v>5218</v>
      </c>
      <c r="F36" s="101" t="s">
        <v>59</v>
      </c>
      <c r="L36" s="113"/>
      <c r="M36" s="115"/>
      <c r="N36" s="115"/>
      <c r="O36" s="115"/>
      <c r="P36" s="115"/>
      <c r="Q36" s="115"/>
      <c r="R36" s="115"/>
      <c r="S36" s="115"/>
      <c r="T36" s="115"/>
      <c r="U36" s="115"/>
      <c r="V36" s="116"/>
    </row>
    <row r="37" spans="1:22" ht="18" customHeight="1">
      <c r="A37" s="32" t="s">
        <v>36</v>
      </c>
      <c r="D37" s="44" t="s">
        <v>37</v>
      </c>
      <c r="E37" s="44">
        <v>2460</v>
      </c>
      <c r="F37" s="102" t="s">
        <v>60</v>
      </c>
      <c r="L37" s="113"/>
      <c r="M37" s="115"/>
      <c r="N37" s="115"/>
      <c r="O37" s="115"/>
      <c r="P37" s="115"/>
      <c r="Q37" s="115"/>
      <c r="R37" s="115"/>
      <c r="S37" s="115"/>
      <c r="T37" s="115"/>
      <c r="U37" s="115"/>
      <c r="V37" s="116"/>
    </row>
    <row r="38" spans="1:22">
      <c r="A38" s="44" t="s">
        <v>37</v>
      </c>
      <c r="M38" s="116"/>
      <c r="N38" s="116"/>
      <c r="O38" s="116"/>
      <c r="P38" s="116"/>
      <c r="Q38" s="116"/>
      <c r="R38" s="116"/>
      <c r="S38" s="116"/>
      <c r="T38" s="116"/>
      <c r="U38" s="116"/>
      <c r="V38" s="116"/>
    </row>
    <row r="39" spans="1:22">
      <c r="A39" s="97" t="s">
        <v>38</v>
      </c>
    </row>
    <row r="45" spans="1:22" ht="38.25" customHeight="1">
      <c r="A45" s="228" t="s">
        <v>0</v>
      </c>
      <c r="B45" s="229"/>
      <c r="C45" s="229"/>
      <c r="D45" s="229"/>
      <c r="E45" s="229"/>
      <c r="F45" s="229"/>
      <c r="G45" s="229"/>
      <c r="H45" s="229"/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30"/>
    </row>
    <row r="46" spans="1:22" ht="26.25" customHeight="1">
      <c r="A46" s="103" t="s">
        <v>22</v>
      </c>
      <c r="B46" s="97" t="s">
        <v>50</v>
      </c>
      <c r="C46" s="104" t="s">
        <v>51</v>
      </c>
      <c r="D46" s="105" t="s">
        <v>52</v>
      </c>
      <c r="E46" s="105" t="s">
        <v>19</v>
      </c>
      <c r="F46" s="106" t="s">
        <v>53</v>
      </c>
      <c r="G46" s="106" t="s">
        <v>61</v>
      </c>
      <c r="H46" s="103" t="s">
        <v>22</v>
      </c>
      <c r="I46" s="117" t="s">
        <v>54</v>
      </c>
      <c r="J46" s="104" t="s">
        <v>51</v>
      </c>
      <c r="K46" s="105" t="s">
        <v>52</v>
      </c>
      <c r="L46" s="105" t="s">
        <v>19</v>
      </c>
      <c r="M46" s="106" t="s">
        <v>53</v>
      </c>
      <c r="N46" s="103" t="s">
        <v>22</v>
      </c>
      <c r="O46" s="117" t="s">
        <v>55</v>
      </c>
      <c r="P46" s="104" t="s">
        <v>51</v>
      </c>
      <c r="Q46" s="105" t="s">
        <v>52</v>
      </c>
      <c r="R46" s="105" t="s">
        <v>19</v>
      </c>
      <c r="S46" s="106" t="s">
        <v>53</v>
      </c>
      <c r="T46" s="106"/>
    </row>
    <row r="47" spans="1:22" ht="18.75" customHeight="1">
      <c r="A47" s="99" t="s">
        <v>35</v>
      </c>
      <c r="B47" s="32">
        <v>6440</v>
      </c>
      <c r="C47" s="33">
        <v>180.69</v>
      </c>
      <c r="D47" s="35">
        <v>156.01</v>
      </c>
      <c r="E47" s="35">
        <v>182</v>
      </c>
      <c r="F47" s="107">
        <v>183.31</v>
      </c>
      <c r="G47" s="36">
        <v>224.7</v>
      </c>
      <c r="H47" s="99" t="s">
        <v>35</v>
      </c>
      <c r="I47" s="51">
        <v>12880</v>
      </c>
      <c r="J47" s="33">
        <v>180.69</v>
      </c>
      <c r="K47" s="35">
        <v>156.01</v>
      </c>
      <c r="L47" s="35">
        <v>182</v>
      </c>
      <c r="M47" s="36">
        <v>152.71</v>
      </c>
      <c r="N47" s="99" t="s">
        <v>35</v>
      </c>
      <c r="O47" s="51">
        <v>19320</v>
      </c>
      <c r="P47" s="35">
        <v>180.69</v>
      </c>
      <c r="Q47" s="35">
        <v>134.22999999999999</v>
      </c>
      <c r="R47" s="35">
        <v>128</v>
      </c>
      <c r="S47" s="36">
        <v>152.71</v>
      </c>
      <c r="T47" s="36"/>
    </row>
    <row r="48" spans="1:22" ht="18.75" customHeight="1">
      <c r="A48" s="38" t="s">
        <v>36</v>
      </c>
      <c r="B48" s="38">
        <v>5218</v>
      </c>
      <c r="C48" s="39">
        <v>209.47</v>
      </c>
      <c r="D48" s="23">
        <v>171.02</v>
      </c>
      <c r="E48" s="23">
        <v>276</v>
      </c>
      <c r="F48" s="19">
        <v>221.56</v>
      </c>
      <c r="G48" s="41">
        <v>229.7</v>
      </c>
      <c r="H48" s="38" t="s">
        <v>36</v>
      </c>
      <c r="I48" s="52">
        <v>10436</v>
      </c>
      <c r="J48" s="39">
        <v>209.47</v>
      </c>
      <c r="K48" s="23">
        <v>171.02</v>
      </c>
      <c r="L48" s="23">
        <v>164</v>
      </c>
      <c r="M48" s="41">
        <v>179.06</v>
      </c>
      <c r="N48" s="38" t="s">
        <v>36</v>
      </c>
      <c r="O48" s="52">
        <v>15654</v>
      </c>
      <c r="P48" s="23">
        <v>209.47</v>
      </c>
      <c r="Q48" s="23">
        <v>145.72</v>
      </c>
      <c r="R48" s="23">
        <v>141</v>
      </c>
      <c r="S48" s="41">
        <v>179.06</v>
      </c>
      <c r="T48" s="41"/>
    </row>
    <row r="49" spans="1:20" ht="18.75" customHeight="1">
      <c r="A49" s="38" t="s">
        <v>37</v>
      </c>
      <c r="B49" s="38">
        <v>2460</v>
      </c>
      <c r="C49" s="39">
        <v>226.62</v>
      </c>
      <c r="D49" s="23">
        <v>202.37</v>
      </c>
      <c r="E49" s="23">
        <v>434</v>
      </c>
      <c r="F49" s="19">
        <v>261.95999999999998</v>
      </c>
      <c r="G49" s="41"/>
      <c r="H49" s="38" t="s">
        <v>37</v>
      </c>
      <c r="I49" s="52">
        <v>4920</v>
      </c>
      <c r="J49" s="39">
        <v>226.62</v>
      </c>
      <c r="K49" s="23">
        <v>202.37</v>
      </c>
      <c r="L49" s="23">
        <v>230</v>
      </c>
      <c r="M49" s="41">
        <v>242.06</v>
      </c>
      <c r="N49" s="38" t="s">
        <v>37</v>
      </c>
      <c r="O49" s="52">
        <v>7380</v>
      </c>
      <c r="P49" s="23">
        <v>226.62</v>
      </c>
      <c r="Q49" s="23">
        <v>171.09</v>
      </c>
      <c r="R49" s="23">
        <v>187</v>
      </c>
      <c r="S49" s="41">
        <v>217.06</v>
      </c>
      <c r="T49" s="41"/>
    </row>
    <row r="50" spans="1:20" ht="18.75" customHeight="1">
      <c r="A50" s="44" t="s">
        <v>56</v>
      </c>
      <c r="B50" s="44"/>
      <c r="C50" s="45"/>
      <c r="D50" s="46"/>
      <c r="E50" s="46"/>
      <c r="F50" s="46">
        <v>194.21</v>
      </c>
      <c r="G50" s="47">
        <v>229.7</v>
      </c>
      <c r="H50" s="44" t="s">
        <v>56</v>
      </c>
      <c r="I50" s="53"/>
      <c r="J50" s="46"/>
      <c r="K50" s="46"/>
      <c r="L50" s="46"/>
      <c r="M50" s="118">
        <v>161.80000000000001</v>
      </c>
      <c r="N50" s="44" t="s">
        <v>56</v>
      </c>
      <c r="O50" s="53"/>
      <c r="P50" s="46"/>
      <c r="Q50" s="46"/>
      <c r="R50" s="46"/>
      <c r="S50" s="118">
        <v>161.80000000000001</v>
      </c>
      <c r="T50" s="47"/>
    </row>
    <row r="51" spans="1:20">
      <c r="A51" s="108"/>
      <c r="B51" s="25"/>
      <c r="C51" s="25"/>
      <c r="D51" s="25"/>
      <c r="E51" s="25"/>
      <c r="F51" s="25"/>
      <c r="G51" s="109"/>
    </row>
    <row r="57" spans="1:20">
      <c r="A57" s="108"/>
      <c r="B57" s="25"/>
      <c r="C57" s="25"/>
      <c r="D57" s="25"/>
      <c r="E57" s="25"/>
      <c r="F57" s="25"/>
      <c r="G57" s="109"/>
    </row>
  </sheetData>
  <mergeCells count="19">
    <mergeCell ref="D34:F34"/>
    <mergeCell ref="A45:T45"/>
    <mergeCell ref="AB12:AF12"/>
    <mergeCell ref="E16:H16"/>
    <mergeCell ref="B17:D17"/>
    <mergeCell ref="E17:H17"/>
    <mergeCell ref="AB18:AF18"/>
    <mergeCell ref="AB5:AF5"/>
    <mergeCell ref="B9:C9"/>
    <mergeCell ref="O10:S10"/>
    <mergeCell ref="T10:X10"/>
    <mergeCell ref="B11:D11"/>
    <mergeCell ref="E11:H11"/>
    <mergeCell ref="AB11:AF11"/>
    <mergeCell ref="A3:X3"/>
    <mergeCell ref="B4:C4"/>
    <mergeCell ref="D4:G4"/>
    <mergeCell ref="O4:S4"/>
    <mergeCell ref="T4:X4"/>
  </mergeCells>
  <pageMargins left="0.25" right="0.25" top="0.75" bottom="0.75" header="0.3" footer="0.3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activeCell="D6" sqref="D6"/>
    </sheetView>
  </sheetViews>
  <sheetFormatPr baseColWidth="10" defaultColWidth="9" defaultRowHeight="15"/>
  <cols>
    <col min="1" max="1" width="12" customWidth="1"/>
    <col min="2" max="2" width="15.28515625" customWidth="1"/>
    <col min="3" max="3" width="13.5703125" customWidth="1"/>
    <col min="4" max="7" width="18.140625" customWidth="1"/>
  </cols>
  <sheetData>
    <row r="1" spans="1:8" ht="57" customHeight="1">
      <c r="A1" s="267" t="s">
        <v>0</v>
      </c>
      <c r="B1" s="268"/>
      <c r="C1" s="268"/>
      <c r="D1" s="268"/>
      <c r="E1" s="268"/>
      <c r="F1" s="268"/>
      <c r="G1" s="268"/>
      <c r="H1" s="268"/>
    </row>
    <row r="2" spans="1:8" ht="24" customHeight="1">
      <c r="A2" s="27" t="s">
        <v>22</v>
      </c>
      <c r="B2" s="28" t="s">
        <v>62</v>
      </c>
      <c r="C2" s="28" t="s">
        <v>51</v>
      </c>
      <c r="D2" s="29" t="s">
        <v>52</v>
      </c>
      <c r="E2" s="29" t="s">
        <v>63</v>
      </c>
      <c r="F2" s="29" t="s">
        <v>19</v>
      </c>
      <c r="G2" s="30" t="s">
        <v>53</v>
      </c>
      <c r="H2" s="30" t="s">
        <v>64</v>
      </c>
    </row>
    <row r="3" spans="1:8">
      <c r="A3" s="31" t="s">
        <v>35</v>
      </c>
      <c r="B3" s="32">
        <v>6440</v>
      </c>
      <c r="C3" s="33">
        <v>180.69</v>
      </c>
      <c r="D3" s="34">
        <v>140.01</v>
      </c>
      <c r="E3" s="34">
        <v>144.68</v>
      </c>
      <c r="F3" s="35">
        <v>182</v>
      </c>
      <c r="G3" s="35">
        <v>165.08</v>
      </c>
      <c r="H3" s="36">
        <v>224.7</v>
      </c>
    </row>
    <row r="4" spans="1:8">
      <c r="A4" s="37" t="s">
        <v>36</v>
      </c>
      <c r="B4" s="38">
        <v>5218</v>
      </c>
      <c r="C4" s="39">
        <v>209.47</v>
      </c>
      <c r="D4" s="40">
        <v>161.52000000000001</v>
      </c>
      <c r="E4" s="40">
        <v>166.94</v>
      </c>
      <c r="F4" s="23">
        <v>276</v>
      </c>
      <c r="G4" s="23">
        <v>180.86</v>
      </c>
      <c r="H4" s="41">
        <v>229.7</v>
      </c>
    </row>
    <row r="5" spans="1:8">
      <c r="A5" s="37" t="s">
        <v>37</v>
      </c>
      <c r="B5" s="38">
        <v>2460</v>
      </c>
      <c r="C5" s="39">
        <v>226.62</v>
      </c>
      <c r="D5" s="42">
        <v>198.19</v>
      </c>
      <c r="E5" s="42">
        <v>204.89</v>
      </c>
      <c r="F5" s="23">
        <v>434</v>
      </c>
      <c r="G5" s="23">
        <v>241.16</v>
      </c>
      <c r="H5" s="41"/>
    </row>
    <row r="6" spans="1:8">
      <c r="A6" s="43" t="s">
        <v>56</v>
      </c>
      <c r="B6" s="44">
        <v>2500</v>
      </c>
      <c r="C6" s="45"/>
      <c r="D6" s="46"/>
      <c r="E6" s="46"/>
      <c r="F6" s="46"/>
      <c r="G6" s="46">
        <v>190.08</v>
      </c>
      <c r="H6" s="47">
        <v>229.7</v>
      </c>
    </row>
    <row r="7" spans="1:8" ht="12" customHeight="1">
      <c r="A7" s="48"/>
      <c r="B7" s="49"/>
      <c r="C7" s="49"/>
      <c r="D7" s="49"/>
      <c r="E7" s="49"/>
      <c r="F7" s="49"/>
      <c r="G7" s="49"/>
      <c r="H7" s="50"/>
    </row>
    <row r="8" spans="1:8" ht="26.25" customHeight="1">
      <c r="A8" s="27" t="s">
        <v>22</v>
      </c>
      <c r="B8" s="28" t="s">
        <v>65</v>
      </c>
      <c r="C8" s="28" t="s">
        <v>51</v>
      </c>
      <c r="D8" s="29" t="s">
        <v>52</v>
      </c>
      <c r="E8" s="29" t="s">
        <v>52</v>
      </c>
      <c r="F8" s="29" t="s">
        <v>19</v>
      </c>
      <c r="G8" s="30" t="s">
        <v>53</v>
      </c>
      <c r="H8" s="30" t="s">
        <v>64</v>
      </c>
    </row>
    <row r="9" spans="1:8">
      <c r="A9" s="31" t="s">
        <v>35</v>
      </c>
      <c r="B9" s="51">
        <v>12880</v>
      </c>
      <c r="C9" s="33">
        <v>180.69</v>
      </c>
      <c r="D9" s="34">
        <v>118.22</v>
      </c>
      <c r="E9" s="34">
        <v>122.13</v>
      </c>
      <c r="F9" s="35">
        <v>182</v>
      </c>
      <c r="G9" s="35">
        <v>140.08000000000001</v>
      </c>
      <c r="H9" s="36">
        <v>179.7</v>
      </c>
    </row>
    <row r="10" spans="1:8">
      <c r="A10" s="37" t="s">
        <v>36</v>
      </c>
      <c r="B10" s="52">
        <v>10436</v>
      </c>
      <c r="C10" s="39">
        <v>209.47</v>
      </c>
      <c r="D10" s="40">
        <v>136.22</v>
      </c>
      <c r="E10" s="40">
        <v>140.75</v>
      </c>
      <c r="F10" s="23">
        <v>164</v>
      </c>
      <c r="G10" s="23">
        <v>150.86000000000001</v>
      </c>
      <c r="H10" s="41">
        <v>229.7</v>
      </c>
    </row>
    <row r="11" spans="1:8">
      <c r="A11" s="37" t="s">
        <v>37</v>
      </c>
      <c r="B11" s="52">
        <v>4920</v>
      </c>
      <c r="C11" s="39">
        <v>226.62</v>
      </c>
      <c r="D11" s="42">
        <v>166.9</v>
      </c>
      <c r="E11" s="42">
        <v>172.51</v>
      </c>
      <c r="F11" s="23">
        <v>230</v>
      </c>
      <c r="G11" s="23">
        <v>197.16</v>
      </c>
      <c r="H11" s="41"/>
    </row>
    <row r="12" spans="1:8">
      <c r="A12" s="43" t="s">
        <v>56</v>
      </c>
      <c r="B12" s="44">
        <v>5000</v>
      </c>
      <c r="C12" s="46"/>
      <c r="D12" s="46"/>
      <c r="E12" s="46"/>
      <c r="F12" s="46"/>
      <c r="G12" s="46">
        <v>170.08</v>
      </c>
      <c r="H12" s="47">
        <v>194.7</v>
      </c>
    </row>
    <row r="13" spans="1:8" ht="15" customHeight="1">
      <c r="A13" s="48"/>
      <c r="B13" s="49"/>
      <c r="C13" s="49"/>
      <c r="D13" s="49"/>
      <c r="E13" s="49"/>
      <c r="F13" s="49"/>
      <c r="G13" s="49"/>
      <c r="H13" s="50"/>
    </row>
    <row r="14" spans="1:8" ht="25.5" customHeight="1">
      <c r="A14" s="27" t="s">
        <v>22</v>
      </c>
      <c r="B14" s="28" t="s">
        <v>66</v>
      </c>
      <c r="C14" s="28" t="s">
        <v>51</v>
      </c>
      <c r="D14" s="29" t="s">
        <v>52</v>
      </c>
      <c r="E14" s="29" t="s">
        <v>52</v>
      </c>
      <c r="F14" s="29" t="s">
        <v>19</v>
      </c>
      <c r="G14" s="30" t="s">
        <v>53</v>
      </c>
      <c r="H14" s="30" t="s">
        <v>64</v>
      </c>
    </row>
    <row r="15" spans="1:8">
      <c r="A15" s="31" t="s">
        <v>35</v>
      </c>
      <c r="B15" s="51">
        <v>19320</v>
      </c>
      <c r="C15" s="35">
        <v>180.69</v>
      </c>
      <c r="D15" s="34">
        <v>118.22</v>
      </c>
      <c r="E15" s="34">
        <v>122.13</v>
      </c>
      <c r="F15" s="35">
        <v>128</v>
      </c>
      <c r="G15" s="35">
        <v>140.08000000000001</v>
      </c>
      <c r="H15" s="36">
        <v>179.7</v>
      </c>
    </row>
    <row r="16" spans="1:8">
      <c r="A16" s="37" t="s">
        <v>36</v>
      </c>
      <c r="B16" s="52">
        <v>15654</v>
      </c>
      <c r="C16" s="23">
        <v>209.47</v>
      </c>
      <c r="D16" s="40">
        <v>136.22</v>
      </c>
      <c r="E16" s="40">
        <v>140.75</v>
      </c>
      <c r="F16" s="23">
        <v>141</v>
      </c>
      <c r="G16" s="23">
        <v>150.86000000000001</v>
      </c>
      <c r="H16" s="41">
        <v>229.7</v>
      </c>
    </row>
    <row r="17" spans="1:8">
      <c r="A17" s="37" t="s">
        <v>37</v>
      </c>
      <c r="B17" s="52">
        <v>7380</v>
      </c>
      <c r="C17" s="23">
        <v>226.62</v>
      </c>
      <c r="D17" s="42">
        <v>166.9</v>
      </c>
      <c r="E17" s="42">
        <v>172.51</v>
      </c>
      <c r="F17" s="23">
        <v>187</v>
      </c>
      <c r="G17" s="23">
        <v>197.16</v>
      </c>
      <c r="H17" s="41"/>
    </row>
    <row r="18" spans="1:8">
      <c r="A18" s="43" t="s">
        <v>56</v>
      </c>
      <c r="B18" s="44">
        <v>7500</v>
      </c>
      <c r="C18" s="46"/>
      <c r="D18" s="53"/>
      <c r="E18" s="53"/>
      <c r="F18" s="46"/>
      <c r="G18" s="46">
        <v>170.08</v>
      </c>
      <c r="H18" s="47">
        <v>194.7</v>
      </c>
    </row>
    <row r="19" spans="1:8">
      <c r="A19" s="48"/>
      <c r="B19" s="49"/>
      <c r="C19" s="49"/>
      <c r="D19" s="49"/>
      <c r="E19" s="49"/>
      <c r="F19" s="49"/>
      <c r="G19" s="49"/>
      <c r="H19" s="50"/>
    </row>
    <row r="20" spans="1:8">
      <c r="A20" s="27" t="s">
        <v>22</v>
      </c>
      <c r="B20" s="28" t="s">
        <v>67</v>
      </c>
      <c r="C20" s="28" t="s">
        <v>51</v>
      </c>
      <c r="D20" s="29" t="s">
        <v>52</v>
      </c>
      <c r="E20" s="29" t="s">
        <v>52</v>
      </c>
      <c r="F20" s="29" t="s">
        <v>19</v>
      </c>
      <c r="G20" s="30" t="s">
        <v>53</v>
      </c>
      <c r="H20" s="30" t="s">
        <v>64</v>
      </c>
    </row>
    <row r="21" spans="1:8">
      <c r="A21" s="31" t="s">
        <v>35</v>
      </c>
      <c r="B21" s="51">
        <v>25760</v>
      </c>
      <c r="C21" s="35">
        <v>180.69</v>
      </c>
      <c r="D21" s="34">
        <v>112.77</v>
      </c>
      <c r="E21" s="34">
        <v>116.49</v>
      </c>
      <c r="F21" s="35">
        <v>128</v>
      </c>
      <c r="G21" s="35">
        <v>115.58</v>
      </c>
      <c r="H21" s="36">
        <v>179.7</v>
      </c>
    </row>
    <row r="22" spans="1:8">
      <c r="A22" s="37" t="s">
        <v>36</v>
      </c>
      <c r="B22" s="52">
        <v>20872</v>
      </c>
      <c r="C22" s="23">
        <v>209.47</v>
      </c>
      <c r="D22" s="40">
        <v>129.9</v>
      </c>
      <c r="E22" s="40">
        <v>134.21</v>
      </c>
      <c r="F22" s="23">
        <v>141</v>
      </c>
      <c r="G22" s="23">
        <v>150.86000000000001</v>
      </c>
      <c r="H22" s="41">
        <v>229.7</v>
      </c>
    </row>
    <row r="23" spans="1:8">
      <c r="A23" s="37" t="s">
        <v>37</v>
      </c>
      <c r="B23" s="52">
        <v>9840</v>
      </c>
      <c r="C23" s="23">
        <v>226.62</v>
      </c>
      <c r="D23" s="42">
        <v>159.08000000000001</v>
      </c>
      <c r="E23" s="42">
        <v>164.42</v>
      </c>
      <c r="F23" s="23">
        <v>187</v>
      </c>
      <c r="G23" s="23">
        <v>172.16</v>
      </c>
      <c r="H23" s="41"/>
    </row>
    <row r="24" spans="1:8">
      <c r="A24" s="43" t="s">
        <v>56</v>
      </c>
      <c r="B24" s="44">
        <v>10000</v>
      </c>
      <c r="C24" s="46"/>
      <c r="D24" s="53"/>
      <c r="E24" s="53"/>
      <c r="F24" s="46"/>
      <c r="G24" s="46">
        <v>145.08000000000001</v>
      </c>
      <c r="H24" s="47">
        <v>194.7</v>
      </c>
    </row>
  </sheetData>
  <mergeCells count="1">
    <mergeCell ref="A1:H1"/>
  </mergeCells>
  <pageMargins left="0.69930555555555596" right="0.69930555555555596" top="0.75" bottom="0.75" header="0.3" footer="0.3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X17"/>
  <sheetViews>
    <sheetView zoomScale="110" zoomScaleNormal="110" workbookViewId="0">
      <selection activeCell="O7" sqref="O7:P8"/>
    </sheetView>
  </sheetViews>
  <sheetFormatPr baseColWidth="10" defaultColWidth="9" defaultRowHeight="15"/>
  <cols>
    <col min="1" max="1" width="7.28515625" style="13" customWidth="1"/>
    <col min="2" max="2" width="8.5703125" style="13" customWidth="1"/>
    <col min="3" max="3" width="11.28515625" style="13" customWidth="1"/>
    <col min="4" max="4" width="9.140625" style="13" customWidth="1"/>
    <col min="5" max="5" width="7.5703125" style="13" customWidth="1"/>
    <col min="6" max="6" width="7.85546875" style="13" customWidth="1"/>
    <col min="7" max="7" width="7.140625" style="13" customWidth="1"/>
    <col min="8" max="8" width="6.5703125" style="13" customWidth="1"/>
    <col min="9" max="9" width="6.42578125" style="13" customWidth="1"/>
    <col min="10" max="10" width="6.85546875" style="13" customWidth="1"/>
    <col min="11" max="11" width="7" style="13" customWidth="1"/>
    <col min="12" max="12" width="7.85546875" style="13" customWidth="1"/>
    <col min="13" max="13" width="8.28515625" style="13" customWidth="1"/>
    <col min="14" max="14" width="9.140625" style="13" customWidth="1"/>
    <col min="15" max="15" width="5.5703125" style="13" customWidth="1"/>
    <col min="16" max="16" width="7.28515625" style="13" customWidth="1"/>
    <col min="17" max="17" width="7.140625" style="13" customWidth="1"/>
    <col min="18" max="18" width="6.85546875" style="13" customWidth="1"/>
  </cols>
  <sheetData>
    <row r="1" spans="1:24" ht="53.25" customHeight="1">
      <c r="A1" s="269" t="s">
        <v>68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1"/>
    </row>
    <row r="2" spans="1:24" ht="37.5" customHeight="1">
      <c r="A2" s="14"/>
      <c r="B2" s="272" t="s">
        <v>69</v>
      </c>
      <c r="C2" s="272"/>
      <c r="D2" s="272"/>
      <c r="E2" s="272" t="s">
        <v>18</v>
      </c>
      <c r="F2" s="272"/>
      <c r="G2" s="272"/>
      <c r="H2" s="272"/>
      <c r="I2" s="272"/>
      <c r="J2" s="272"/>
      <c r="K2" s="272"/>
      <c r="L2" s="272" t="s">
        <v>70</v>
      </c>
      <c r="M2" s="272"/>
      <c r="N2" s="272"/>
      <c r="O2" s="272"/>
      <c r="P2" s="272"/>
      <c r="Q2" s="272"/>
      <c r="R2" s="272"/>
      <c r="S2" s="14"/>
      <c r="T2" s="272" t="s">
        <v>69</v>
      </c>
      <c r="U2" s="272"/>
      <c r="V2" s="272"/>
    </row>
    <row r="3" spans="1:24" ht="48" customHeight="1">
      <c r="A3" s="15" t="s">
        <v>22</v>
      </c>
      <c r="B3" s="16" t="s">
        <v>23</v>
      </c>
      <c r="C3" s="16" t="s">
        <v>71</v>
      </c>
      <c r="D3" s="16" t="s">
        <v>24</v>
      </c>
      <c r="E3" s="16" t="s">
        <v>23</v>
      </c>
      <c r="F3" s="273" t="s">
        <v>25</v>
      </c>
      <c r="G3" s="273"/>
      <c r="H3" s="273" t="s">
        <v>26</v>
      </c>
      <c r="I3" s="273"/>
      <c r="J3" s="273" t="s">
        <v>27</v>
      </c>
      <c r="K3" s="273"/>
      <c r="L3" s="21" t="s">
        <v>23</v>
      </c>
      <c r="M3" s="21" t="s">
        <v>71</v>
      </c>
      <c r="N3" s="22" t="s">
        <v>25</v>
      </c>
      <c r="O3" s="273" t="s">
        <v>26</v>
      </c>
      <c r="P3" s="273"/>
      <c r="Q3" s="273" t="s">
        <v>27</v>
      </c>
      <c r="R3" s="273"/>
      <c r="S3" s="15" t="s">
        <v>22</v>
      </c>
      <c r="T3" s="16" t="s">
        <v>23</v>
      </c>
      <c r="U3" s="16" t="s">
        <v>71</v>
      </c>
      <c r="V3" s="16" t="s">
        <v>24</v>
      </c>
    </row>
    <row r="4" spans="1:24" ht="23.25" customHeight="1">
      <c r="A4" s="15" t="s">
        <v>35</v>
      </c>
      <c r="B4" s="15">
        <v>4000</v>
      </c>
      <c r="C4" s="17" t="s">
        <v>72</v>
      </c>
      <c r="D4" s="18">
        <v>166.6</v>
      </c>
      <c r="E4" s="15">
        <v>3440</v>
      </c>
      <c r="F4" s="274">
        <v>155.76</v>
      </c>
      <c r="G4" s="274"/>
      <c r="H4" s="274">
        <v>133.97</v>
      </c>
      <c r="I4" s="274"/>
      <c r="J4" s="274">
        <v>128.52000000000001</v>
      </c>
      <c r="K4" s="274"/>
      <c r="L4" s="23">
        <v>3440</v>
      </c>
      <c r="M4" s="19" t="s">
        <v>72</v>
      </c>
      <c r="N4" s="19">
        <v>160.43</v>
      </c>
      <c r="O4" s="274">
        <v>137.88</v>
      </c>
      <c r="P4" s="274">
        <v>116.49</v>
      </c>
      <c r="Q4" s="274">
        <v>132.24</v>
      </c>
      <c r="R4" s="274">
        <v>116.49</v>
      </c>
      <c r="S4" s="15" t="s">
        <v>35</v>
      </c>
      <c r="T4" s="15"/>
      <c r="U4" s="17" t="s">
        <v>72</v>
      </c>
      <c r="V4" s="18">
        <v>139</v>
      </c>
      <c r="W4" t="s">
        <v>73</v>
      </c>
    </row>
    <row r="5" spans="1:24" ht="23.25" customHeight="1">
      <c r="A5" s="278" t="s">
        <v>36</v>
      </c>
      <c r="B5" s="278">
        <v>2720</v>
      </c>
      <c r="C5" s="17" t="s">
        <v>72</v>
      </c>
      <c r="D5" s="18">
        <v>169.6</v>
      </c>
      <c r="E5" s="278">
        <v>2448</v>
      </c>
      <c r="F5" s="274">
        <v>177.27</v>
      </c>
      <c r="G5" s="274"/>
      <c r="H5" s="274">
        <v>151.97</v>
      </c>
      <c r="I5" s="274"/>
      <c r="J5" s="274">
        <v>145.65</v>
      </c>
      <c r="K5" s="274"/>
      <c r="L5" s="280">
        <v>2448</v>
      </c>
      <c r="M5" s="274" t="s">
        <v>74</v>
      </c>
      <c r="N5" s="274">
        <v>182.69</v>
      </c>
      <c r="O5" s="274">
        <v>156.5</v>
      </c>
      <c r="P5" s="274"/>
      <c r="Q5" s="274">
        <v>149.96</v>
      </c>
      <c r="R5" s="274"/>
      <c r="S5" s="278" t="s">
        <v>36</v>
      </c>
      <c r="T5" s="278"/>
      <c r="U5" s="17"/>
      <c r="V5" s="18"/>
    </row>
    <row r="6" spans="1:24" ht="23.25" customHeight="1">
      <c r="A6" s="278"/>
      <c r="B6" s="278"/>
      <c r="C6" s="17" t="s">
        <v>75</v>
      </c>
      <c r="D6" s="18">
        <v>176.6</v>
      </c>
      <c r="E6" s="278"/>
      <c r="F6" s="274"/>
      <c r="G6" s="274"/>
      <c r="H6" s="274"/>
      <c r="I6" s="274"/>
      <c r="J6" s="274"/>
      <c r="K6" s="274"/>
      <c r="L6" s="280"/>
      <c r="M6" s="274"/>
      <c r="N6" s="274"/>
      <c r="O6" s="274"/>
      <c r="P6" s="274"/>
      <c r="Q6" s="274"/>
      <c r="R6" s="274"/>
      <c r="S6" s="278"/>
      <c r="T6" s="278"/>
      <c r="U6" s="17" t="s">
        <v>76</v>
      </c>
      <c r="V6" s="18">
        <v>155</v>
      </c>
      <c r="W6" t="s">
        <v>77</v>
      </c>
    </row>
    <row r="7" spans="1:24" ht="23.25" customHeight="1">
      <c r="A7" s="278" t="s">
        <v>37</v>
      </c>
      <c r="B7" s="278">
        <v>1456</v>
      </c>
      <c r="C7" s="17" t="s">
        <v>78</v>
      </c>
      <c r="D7" s="18">
        <v>195.6</v>
      </c>
      <c r="E7" s="278">
        <v>1638</v>
      </c>
      <c r="F7" s="274">
        <v>213.94</v>
      </c>
      <c r="G7" s="274"/>
      <c r="H7" s="274">
        <v>182.65</v>
      </c>
      <c r="I7" s="274"/>
      <c r="J7" s="274">
        <v>174.83</v>
      </c>
      <c r="K7" s="274"/>
      <c r="L7" s="280">
        <v>1638</v>
      </c>
      <c r="M7" s="274" t="s">
        <v>79</v>
      </c>
      <c r="N7" s="274">
        <v>220.64</v>
      </c>
      <c r="O7" s="274">
        <v>188.26</v>
      </c>
      <c r="P7" s="274"/>
      <c r="Q7" s="274">
        <v>180.17</v>
      </c>
      <c r="R7" s="274"/>
      <c r="S7" s="278" t="s">
        <v>37</v>
      </c>
      <c r="T7" s="278"/>
      <c r="U7" s="17" t="s">
        <v>78</v>
      </c>
      <c r="V7" s="18">
        <v>179</v>
      </c>
    </row>
    <row r="8" spans="1:24" ht="23.25" customHeight="1">
      <c r="A8" s="278"/>
      <c r="B8" s="278"/>
      <c r="C8" s="17" t="s">
        <v>80</v>
      </c>
      <c r="D8" s="18">
        <v>200.6</v>
      </c>
      <c r="E8" s="278"/>
      <c r="F8" s="274"/>
      <c r="G8" s="274"/>
      <c r="H8" s="274"/>
      <c r="I8" s="274"/>
      <c r="J8" s="274"/>
      <c r="K8" s="274"/>
      <c r="L8" s="280"/>
      <c r="M8" s="274"/>
      <c r="N8" s="274"/>
      <c r="O8" s="274"/>
      <c r="P8" s="274"/>
      <c r="Q8" s="274"/>
      <c r="R8" s="274"/>
      <c r="S8" s="278"/>
      <c r="T8" s="278"/>
      <c r="U8" s="17" t="s">
        <v>80</v>
      </c>
      <c r="V8" s="18">
        <v>185.3</v>
      </c>
      <c r="W8" t="s">
        <v>81</v>
      </c>
    </row>
    <row r="9" spans="1:24" ht="23.25" customHeight="1">
      <c r="A9" s="15" t="s">
        <v>56</v>
      </c>
      <c r="B9" s="281" t="s">
        <v>39</v>
      </c>
      <c r="C9" s="282"/>
      <c r="D9" s="283"/>
      <c r="E9" s="275" t="s">
        <v>39</v>
      </c>
      <c r="F9" s="275"/>
      <c r="G9" s="275"/>
      <c r="H9" s="275"/>
      <c r="I9" s="275"/>
      <c r="J9" s="275"/>
      <c r="K9" s="275"/>
      <c r="L9" s="275"/>
      <c r="M9" s="275"/>
      <c r="N9" s="275"/>
      <c r="O9" s="275"/>
      <c r="P9" s="275"/>
      <c r="Q9" s="275"/>
      <c r="R9" s="275"/>
      <c r="S9" s="15" t="s">
        <v>56</v>
      </c>
      <c r="T9" s="24"/>
      <c r="U9" s="24" t="s">
        <v>72</v>
      </c>
      <c r="V9" s="24">
        <v>139</v>
      </c>
    </row>
    <row r="10" spans="1:24" ht="25.5" customHeight="1">
      <c r="A10" s="14"/>
      <c r="B10" s="276" t="s">
        <v>82</v>
      </c>
      <c r="C10" s="276"/>
      <c r="D10" s="276"/>
      <c r="E10" s="276" t="s">
        <v>41</v>
      </c>
      <c r="F10" s="276"/>
      <c r="G10" s="276"/>
      <c r="H10" s="276"/>
      <c r="I10" s="276"/>
      <c r="J10" s="276"/>
      <c r="K10" s="276"/>
      <c r="L10" s="276"/>
      <c r="M10" s="276"/>
      <c r="N10" s="276"/>
      <c r="O10" s="276"/>
      <c r="P10" s="276"/>
      <c r="Q10" s="276"/>
      <c r="R10" s="276"/>
      <c r="S10" s="25"/>
    </row>
    <row r="11" spans="1:24" ht="30" customHeight="1">
      <c r="A11" s="14"/>
      <c r="B11" s="277" t="s">
        <v>57</v>
      </c>
      <c r="C11" s="277"/>
      <c r="D11" s="277"/>
      <c r="E11" s="277" t="s">
        <v>20</v>
      </c>
      <c r="F11" s="277"/>
      <c r="G11" s="277"/>
      <c r="H11" s="277"/>
      <c r="I11" s="277"/>
      <c r="J11" s="277" t="s">
        <v>43</v>
      </c>
      <c r="K11" s="277"/>
      <c r="L11" s="277"/>
      <c r="M11" s="277"/>
      <c r="N11" s="277"/>
      <c r="O11" s="277" t="s">
        <v>19</v>
      </c>
      <c r="P11" s="277"/>
      <c r="Q11" s="277"/>
      <c r="R11" s="277"/>
      <c r="S11" s="25"/>
    </row>
    <row r="12" spans="1:24" ht="51.75" customHeight="1">
      <c r="A12" s="15" t="s">
        <v>22</v>
      </c>
      <c r="B12" s="16" t="s">
        <v>23</v>
      </c>
      <c r="C12" s="16" t="s">
        <v>28</v>
      </c>
      <c r="D12" s="16" t="s">
        <v>29</v>
      </c>
      <c r="E12" s="16" t="s">
        <v>23</v>
      </c>
      <c r="F12" s="16" t="s">
        <v>31</v>
      </c>
      <c r="G12" s="16" t="s">
        <v>32</v>
      </c>
      <c r="H12" s="16" t="s">
        <v>33</v>
      </c>
      <c r="I12" s="16" t="s">
        <v>34</v>
      </c>
      <c r="J12" s="16" t="s">
        <v>23</v>
      </c>
      <c r="K12" s="16" t="s">
        <v>31</v>
      </c>
      <c r="L12" s="16" t="s">
        <v>32</v>
      </c>
      <c r="M12" s="16" t="s">
        <v>33</v>
      </c>
      <c r="N12" s="16" t="s">
        <v>34</v>
      </c>
      <c r="O12" s="16" t="s">
        <v>23</v>
      </c>
      <c r="P12" s="16" t="s">
        <v>28</v>
      </c>
      <c r="Q12" s="16" t="s">
        <v>29</v>
      </c>
      <c r="R12" s="16" t="s">
        <v>30</v>
      </c>
      <c r="S12" s="25"/>
      <c r="X12" t="s">
        <v>35</v>
      </c>
    </row>
    <row r="13" spans="1:24" ht="21" customHeight="1">
      <c r="A13" s="15" t="s">
        <v>35</v>
      </c>
      <c r="B13" s="15">
        <v>2400</v>
      </c>
      <c r="C13" s="18">
        <v>224.7</v>
      </c>
      <c r="D13" s="18">
        <v>179.7</v>
      </c>
      <c r="E13" s="15">
        <v>2400</v>
      </c>
      <c r="F13" s="18">
        <v>180.98</v>
      </c>
      <c r="G13" s="18">
        <v>165.08</v>
      </c>
      <c r="H13" s="18">
        <v>140.08000000000001</v>
      </c>
      <c r="I13" s="18">
        <v>115.58</v>
      </c>
      <c r="J13" s="15">
        <v>2400</v>
      </c>
      <c r="K13" s="18">
        <v>196.08</v>
      </c>
      <c r="L13" s="18">
        <v>177.08</v>
      </c>
      <c r="M13" s="18">
        <v>152.08000000000001</v>
      </c>
      <c r="N13" s="18">
        <v>141.08000000000001</v>
      </c>
      <c r="O13" s="15">
        <v>3504</v>
      </c>
      <c r="P13" s="18">
        <v>182</v>
      </c>
      <c r="Q13" s="18">
        <v>128</v>
      </c>
      <c r="R13" s="18">
        <v>116</v>
      </c>
      <c r="S13" s="25"/>
    </row>
    <row r="14" spans="1:24" ht="21" customHeight="1">
      <c r="A14" s="15" t="s">
        <v>36</v>
      </c>
      <c r="B14" s="15">
        <v>1075</v>
      </c>
      <c r="C14" s="18">
        <v>259.7</v>
      </c>
      <c r="D14" s="18">
        <v>194.7</v>
      </c>
      <c r="E14" s="15">
        <v>1075</v>
      </c>
      <c r="F14" s="18">
        <v>200.86</v>
      </c>
      <c r="G14" s="18">
        <v>180.86</v>
      </c>
      <c r="H14" s="18">
        <v>150.86000000000001</v>
      </c>
      <c r="I14" s="18">
        <v>126.36</v>
      </c>
      <c r="J14" s="15">
        <v>1075</v>
      </c>
      <c r="K14" s="18">
        <v>216.86</v>
      </c>
      <c r="L14" s="18">
        <v>196.86</v>
      </c>
      <c r="M14" s="18">
        <v>166.86</v>
      </c>
      <c r="N14" s="18">
        <v>151.86000000000001</v>
      </c>
      <c r="O14" s="15">
        <v>1680</v>
      </c>
      <c r="P14" s="18">
        <v>276</v>
      </c>
      <c r="Q14" s="18">
        <v>164</v>
      </c>
      <c r="R14" s="18">
        <v>141</v>
      </c>
      <c r="S14" s="25"/>
    </row>
    <row r="15" spans="1:24" ht="21" customHeight="1">
      <c r="A15" s="15" t="s">
        <v>37</v>
      </c>
      <c r="B15" s="15"/>
      <c r="C15" s="18"/>
      <c r="D15" s="18"/>
      <c r="E15" s="15">
        <v>675</v>
      </c>
      <c r="F15" s="18">
        <v>241.16</v>
      </c>
      <c r="G15" s="18">
        <v>197.16</v>
      </c>
      <c r="H15" s="18">
        <v>172.16</v>
      </c>
      <c r="I15" s="18">
        <v>137.66</v>
      </c>
      <c r="J15" s="15">
        <v>675</v>
      </c>
      <c r="K15" s="18">
        <v>241.16</v>
      </c>
      <c r="L15" s="18">
        <v>197.16</v>
      </c>
      <c r="M15" s="18">
        <v>172.16</v>
      </c>
      <c r="N15" s="18">
        <v>137.66</v>
      </c>
      <c r="O15" s="15">
        <v>925</v>
      </c>
      <c r="P15" s="18">
        <v>434</v>
      </c>
      <c r="Q15" s="18">
        <v>230</v>
      </c>
      <c r="R15" s="18">
        <v>187</v>
      </c>
      <c r="S15" s="25"/>
    </row>
    <row r="16" spans="1:24" ht="21" customHeight="1">
      <c r="A16" s="15" t="s">
        <v>56</v>
      </c>
      <c r="B16" s="15">
        <v>1813</v>
      </c>
      <c r="C16" s="18">
        <v>259.7</v>
      </c>
      <c r="D16" s="18">
        <v>229.7</v>
      </c>
      <c r="E16" s="15">
        <v>1813</v>
      </c>
      <c r="F16" s="18">
        <v>190.08</v>
      </c>
      <c r="G16" s="18">
        <v>170.08</v>
      </c>
      <c r="H16" s="18">
        <v>145.08000000000001</v>
      </c>
      <c r="I16" s="18">
        <v>120.58</v>
      </c>
      <c r="J16" s="15">
        <v>1813</v>
      </c>
      <c r="K16" s="18">
        <v>257.16000000000003</v>
      </c>
      <c r="L16" s="18">
        <v>213.16</v>
      </c>
      <c r="M16" s="18">
        <v>188.16</v>
      </c>
      <c r="N16" s="18">
        <v>163.16</v>
      </c>
      <c r="O16" s="278" t="s">
        <v>40</v>
      </c>
      <c r="P16" s="278"/>
      <c r="Q16" s="278"/>
      <c r="R16" s="278"/>
      <c r="S16" s="25"/>
      <c r="X16" s="26"/>
    </row>
    <row r="17" spans="1:19" ht="17.25" customHeight="1">
      <c r="A17" s="14"/>
      <c r="B17" s="279"/>
      <c r="C17" s="279"/>
      <c r="D17" s="279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79" t="s">
        <v>42</v>
      </c>
      <c r="P17" s="279"/>
      <c r="Q17" s="279"/>
      <c r="R17" s="279"/>
      <c r="S17" s="25"/>
    </row>
  </sheetData>
  <mergeCells count="52">
    <mergeCell ref="S5:S6"/>
    <mergeCell ref="S7:S8"/>
    <mergeCell ref="T5:T6"/>
    <mergeCell ref="T7:T8"/>
    <mergeCell ref="F5:G6"/>
    <mergeCell ref="H5:I6"/>
    <mergeCell ref="J5:K6"/>
    <mergeCell ref="O5:P6"/>
    <mergeCell ref="Q5:R6"/>
    <mergeCell ref="F7:G8"/>
    <mergeCell ref="H7:I8"/>
    <mergeCell ref="J7:K8"/>
    <mergeCell ref="O7:P8"/>
    <mergeCell ref="Q7:R8"/>
    <mergeCell ref="O16:R16"/>
    <mergeCell ref="B17:D17"/>
    <mergeCell ref="O17:R17"/>
    <mergeCell ref="A5:A6"/>
    <mergeCell ref="A7:A8"/>
    <mergeCell ref="B5:B6"/>
    <mergeCell ref="B7:B8"/>
    <mergeCell ref="E5:E6"/>
    <mergeCell ref="E7:E8"/>
    <mergeCell ref="L5:L6"/>
    <mergeCell ref="L7:L8"/>
    <mergeCell ref="M5:M6"/>
    <mergeCell ref="M7:M8"/>
    <mergeCell ref="N5:N6"/>
    <mergeCell ref="N7:N8"/>
    <mergeCell ref="B9:D9"/>
    <mergeCell ref="E9:R9"/>
    <mergeCell ref="B10:D10"/>
    <mergeCell ref="E10:R10"/>
    <mergeCell ref="B11:D11"/>
    <mergeCell ref="E11:I11"/>
    <mergeCell ref="J11:N11"/>
    <mergeCell ref="O11:R11"/>
    <mergeCell ref="F4:G4"/>
    <mergeCell ref="H4:I4"/>
    <mergeCell ref="J4:K4"/>
    <mergeCell ref="O4:P4"/>
    <mergeCell ref="Q4:R4"/>
    <mergeCell ref="F3:G3"/>
    <mergeCell ref="H3:I3"/>
    <mergeCell ref="J3:K3"/>
    <mergeCell ref="O3:P3"/>
    <mergeCell ref="Q3:R3"/>
    <mergeCell ref="A1:R1"/>
    <mergeCell ref="B2:D2"/>
    <mergeCell ref="E2:K2"/>
    <mergeCell ref="L2:R2"/>
    <mergeCell ref="T2:V2"/>
  </mergeCells>
  <pageMargins left="0.25" right="0.25" top="0.75" bottom="0.75" header="0.3" footer="0.3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B11"/>
  <sheetViews>
    <sheetView workbookViewId="0">
      <selection activeCell="B36" sqref="B36"/>
    </sheetView>
  </sheetViews>
  <sheetFormatPr baseColWidth="10" defaultColWidth="9" defaultRowHeight="15"/>
  <cols>
    <col min="1" max="1" width="15.140625" customWidth="1"/>
    <col min="2" max="2" width="69.5703125" customWidth="1"/>
  </cols>
  <sheetData>
    <row r="1" spans="1:2" ht="89.25" customHeight="1">
      <c r="A1" s="284" t="s">
        <v>52</v>
      </c>
      <c r="B1" s="284"/>
    </row>
    <row r="2" spans="1:2" ht="22.5" customHeight="1">
      <c r="A2" s="10" t="s">
        <v>83</v>
      </c>
      <c r="B2" s="11" t="s">
        <v>84</v>
      </c>
    </row>
    <row r="3" spans="1:2" ht="22.5" customHeight="1">
      <c r="A3" s="10" t="s">
        <v>85</v>
      </c>
      <c r="B3" s="11" t="s">
        <v>86</v>
      </c>
    </row>
    <row r="4" spans="1:2" ht="22.5" customHeight="1">
      <c r="A4" s="10" t="s">
        <v>87</v>
      </c>
      <c r="B4" s="11" t="s">
        <v>88</v>
      </c>
    </row>
    <row r="5" spans="1:2" ht="22.5" customHeight="1">
      <c r="A5" s="10" t="s">
        <v>89</v>
      </c>
      <c r="B5" s="11" t="s">
        <v>90</v>
      </c>
    </row>
    <row r="6" spans="1:2" ht="22.5" customHeight="1">
      <c r="A6" s="10" t="s">
        <v>91</v>
      </c>
      <c r="B6" s="11" t="s">
        <v>92</v>
      </c>
    </row>
    <row r="7" spans="1:2" ht="22.5" customHeight="1">
      <c r="A7" s="285" t="s">
        <v>93</v>
      </c>
      <c r="B7" s="11" t="s">
        <v>94</v>
      </c>
    </row>
    <row r="8" spans="1:2" ht="22.5" customHeight="1">
      <c r="A8" s="286"/>
      <c r="B8" s="11" t="s">
        <v>95</v>
      </c>
    </row>
    <row r="9" spans="1:2" ht="25.5" customHeight="1">
      <c r="A9" s="285" t="s">
        <v>96</v>
      </c>
      <c r="B9" s="11" t="s">
        <v>97</v>
      </c>
    </row>
    <row r="10" spans="1:2" ht="39" customHeight="1">
      <c r="A10" s="286"/>
      <c r="B10" s="12" t="s">
        <v>98</v>
      </c>
    </row>
    <row r="11" spans="1:2" ht="43.5" customHeight="1">
      <c r="A11" s="10" t="s">
        <v>99</v>
      </c>
      <c r="B11" s="12" t="s">
        <v>100</v>
      </c>
    </row>
  </sheetData>
  <mergeCells count="3">
    <mergeCell ref="A1:B1"/>
    <mergeCell ref="A7:A8"/>
    <mergeCell ref="A9:A10"/>
  </mergeCells>
  <pageMargins left="0.70763888888888904" right="0.70763888888888904" top="0.74791666666666701" bottom="0.74791666666666701" header="0.31388888888888899" footer="0.31388888888888899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4</vt:i4>
      </vt:variant>
    </vt:vector>
  </HeadingPairs>
  <TitlesOfParts>
    <vt:vector size="11" baseType="lpstr">
      <vt:lpstr>23Jan</vt:lpstr>
      <vt:lpstr>Feuil1</vt:lpstr>
      <vt:lpstr>Feuil2</vt:lpstr>
      <vt:lpstr>Feuil3</vt:lpstr>
      <vt:lpstr>Feuil4</vt:lpstr>
      <vt:lpstr>Feuil5</vt:lpstr>
      <vt:lpstr>Feuil6</vt:lpstr>
      <vt:lpstr>Feuil2!Zone_d_impression</vt:lpstr>
      <vt:lpstr>Feuil3!Zone_d_impression</vt:lpstr>
      <vt:lpstr>Feuil5!Zone_d_impression</vt:lpstr>
      <vt:lpstr>Feuil6!Zone_d_impression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compta</dc:creator>
  <cp:lastModifiedBy>user</cp:lastModifiedBy>
  <cp:lastPrinted>2017-07-25T10:26:00Z</cp:lastPrinted>
  <dcterms:created xsi:type="dcterms:W3CDTF">2017-05-03T10:39:00Z</dcterms:created>
  <dcterms:modified xsi:type="dcterms:W3CDTF">2018-05-30T13:37:36Z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1036-10.2.0.6020</vt:lpwstr>
  </property>
</Properties>
</file>